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0" yWindow="30" windowWidth="17835" windowHeight="10035"/>
  </bookViews>
  <sheets>
    <sheet name="Reporte de Formatos" sheetId="1" r:id="rId1"/>
    <sheet name="Hoja2" sheetId="4" r:id="rId2"/>
    <sheet name="Hidden_1" sheetId="2" r:id="rId3"/>
    <sheet name="Hoja1" sheetId="3" r:id="rId4"/>
  </sheets>
  <definedNames>
    <definedName name="_xlnm._FilterDatabase" localSheetId="0" hidden="1">'Reporte de Formatos'!$A$7:$X$95</definedName>
    <definedName name="Hidden_13">Hidden_1!$A$1:$A$2</definedName>
  </definedNames>
  <calcPr calcId="125725"/>
</workbook>
</file>

<file path=xl/calcChain.xml><?xml version="1.0" encoding="utf-8"?>
<calcChain xmlns="http://schemas.openxmlformats.org/spreadsheetml/2006/main">
  <c r="S221" i="1"/>
  <c r="T221" s="1"/>
  <c r="T220"/>
  <c r="S220"/>
  <c r="S219"/>
  <c r="T219" s="1"/>
  <c r="S218"/>
  <c r="T218" s="1"/>
  <c r="S217"/>
  <c r="T217" s="1"/>
  <c r="S216"/>
  <c r="T216" s="1"/>
  <c r="S215"/>
  <c r="T215" s="1"/>
  <c r="S214"/>
  <c r="T214" s="1"/>
  <c r="S213"/>
  <c r="T213" s="1"/>
  <c r="T212"/>
  <c r="S212"/>
  <c r="S211"/>
  <c r="T211" s="1"/>
  <c r="S210"/>
  <c r="T210" s="1"/>
  <c r="S209"/>
  <c r="T209" s="1"/>
  <c r="S208"/>
  <c r="T208" s="1"/>
  <c r="S207"/>
  <c r="T207" s="1"/>
  <c r="S206"/>
  <c r="T206" s="1"/>
  <c r="S205"/>
  <c r="T205" s="1"/>
  <c r="T204"/>
  <c r="S204"/>
  <c r="S203"/>
  <c r="T203" s="1"/>
  <c r="S202"/>
  <c r="T202" s="1"/>
  <c r="S201"/>
  <c r="T201" s="1"/>
  <c r="S200"/>
  <c r="T200" s="1"/>
  <c r="S199"/>
  <c r="T199" s="1"/>
  <c r="S198"/>
  <c r="T198" s="1"/>
  <c r="S197"/>
  <c r="T197" s="1"/>
  <c r="T196"/>
  <c r="S196"/>
  <c r="S195"/>
  <c r="T195" s="1"/>
  <c r="S194"/>
  <c r="T194" s="1"/>
  <c r="S193"/>
  <c r="T193" s="1"/>
  <c r="S192"/>
  <c r="T192" s="1"/>
  <c r="S191"/>
  <c r="T191" s="1"/>
  <c r="S190"/>
  <c r="T190" s="1"/>
  <c r="S189"/>
  <c r="T189" s="1"/>
  <c r="T188"/>
  <c r="S188"/>
  <c r="S187"/>
  <c r="T187" s="1"/>
  <c r="S186"/>
  <c r="T186" s="1"/>
  <c r="S185"/>
  <c r="T185" s="1"/>
  <c r="S184"/>
  <c r="T184" s="1"/>
  <c r="S183"/>
  <c r="T183" s="1"/>
  <c r="S182"/>
  <c r="T182" s="1"/>
  <c r="S181"/>
  <c r="T181" s="1"/>
  <c r="T180"/>
  <c r="S180"/>
  <c r="S179"/>
  <c r="T179" s="1"/>
  <c r="S178"/>
  <c r="T178" s="1"/>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S177"/>
  <c r="T177" s="1"/>
  <c r="S176"/>
  <c r="T176" s="1"/>
  <c r="S175"/>
  <c r="T175" s="1"/>
  <c r="S174"/>
  <c r="T174" s="1"/>
  <c r="S173"/>
  <c r="T173" s="1"/>
  <c r="S172"/>
  <c r="T172" s="1"/>
  <c r="O177"/>
  <c r="O176"/>
  <c r="O175"/>
  <c r="O174"/>
  <c r="O173"/>
  <c r="O172"/>
  <c r="S171"/>
  <c r="T171" s="1"/>
  <c r="O171"/>
  <c r="S170"/>
  <c r="T170" s="1"/>
  <c r="O170"/>
  <c r="O169"/>
  <c r="O168"/>
  <c r="O167"/>
  <c r="O166"/>
  <c r="O165"/>
  <c r="O164"/>
  <c r="O163"/>
  <c r="O162"/>
  <c r="O161"/>
  <c r="O160"/>
  <c r="O157"/>
  <c r="O153"/>
  <c r="O159"/>
  <c r="O158"/>
  <c r="O156"/>
  <c r="O155"/>
  <c r="O154"/>
  <c r="O152"/>
  <c r="O151"/>
  <c r="S169"/>
  <c r="T169" s="1"/>
  <c r="S168"/>
  <c r="T168" s="1"/>
  <c r="S167"/>
  <c r="T167" s="1"/>
  <c r="S166"/>
  <c r="T166" s="1"/>
  <c r="S165"/>
  <c r="T165" s="1"/>
  <c r="S164"/>
  <c r="T164" s="1"/>
  <c r="S163"/>
  <c r="T163" s="1"/>
  <c r="S162"/>
  <c r="T162" s="1"/>
  <c r="S161"/>
  <c r="T161" s="1"/>
  <c r="S160"/>
  <c r="T160" s="1"/>
  <c r="S159"/>
  <c r="T159" s="1"/>
  <c r="S158"/>
  <c r="T158" s="1"/>
  <c r="S157"/>
  <c r="T157" s="1"/>
  <c r="S156"/>
  <c r="T156" s="1"/>
  <c r="S155"/>
  <c r="T155" s="1"/>
  <c r="S154"/>
  <c r="T154" s="1"/>
  <c r="S153"/>
  <c r="T153" s="1"/>
  <c r="S152"/>
  <c r="T152" s="1"/>
  <c r="S151"/>
  <c r="T151" s="1"/>
  <c r="S150"/>
  <c r="T150" s="1"/>
  <c r="S149"/>
  <c r="T149" s="1"/>
  <c r="S148"/>
  <c r="T148" s="1"/>
  <c r="S147"/>
  <c r="T147" s="1"/>
  <c r="S146"/>
  <c r="T146" s="1"/>
  <c r="S145"/>
  <c r="T145" s="1"/>
  <c r="S144"/>
  <c r="T144" s="1"/>
  <c r="S143"/>
  <c r="T143" s="1"/>
  <c r="S142"/>
  <c r="T142" s="1"/>
  <c r="S141"/>
  <c r="T141" s="1"/>
  <c r="S140"/>
  <c r="T140" s="1"/>
  <c r="S139"/>
  <c r="T139" s="1"/>
  <c r="S138"/>
  <c r="T138" s="1"/>
  <c r="S137"/>
  <c r="T137" s="1"/>
  <c r="S136"/>
  <c r="T136" s="1"/>
  <c r="S135"/>
  <c r="T135" s="1"/>
  <c r="S134"/>
  <c r="T134" s="1"/>
  <c r="S133" l="1"/>
  <c r="T133" s="1"/>
  <c r="S132"/>
  <c r="T132" s="1"/>
  <c r="S131"/>
  <c r="T131" s="1"/>
  <c r="L125"/>
  <c r="S130"/>
  <c r="T130" s="1"/>
  <c r="A130"/>
  <c r="S129"/>
  <c r="T129" s="1"/>
  <c r="A129"/>
  <c r="S128"/>
  <c r="T128" s="1"/>
  <c r="A128"/>
  <c r="S127"/>
  <c r="T127" s="1"/>
  <c r="A127"/>
  <c r="S126"/>
  <c r="T126" s="1"/>
  <c r="A126"/>
  <c r="S125"/>
  <c r="T125" s="1"/>
  <c r="A125"/>
  <c r="S124"/>
  <c r="T124" s="1"/>
  <c r="A124"/>
  <c r="S123"/>
  <c r="T123" s="1"/>
  <c r="A123"/>
  <c r="S122"/>
  <c r="T122" s="1"/>
  <c r="A122"/>
  <c r="S121"/>
  <c r="T121" s="1"/>
  <c r="A121"/>
  <c r="S120"/>
  <c r="T120" s="1"/>
  <c r="A120"/>
  <c r="S119"/>
  <c r="T119" s="1"/>
  <c r="A119"/>
  <c r="S118"/>
  <c r="T118" s="1"/>
  <c r="A118"/>
  <c r="S117"/>
  <c r="T117" s="1"/>
  <c r="A117"/>
  <c r="S116"/>
  <c r="T116" s="1"/>
  <c r="A116"/>
  <c r="S115"/>
  <c r="T115" s="1"/>
  <c r="A115"/>
  <c r="S114"/>
  <c r="T114" s="1"/>
  <c r="A114"/>
  <c r="O110"/>
  <c r="S113"/>
  <c r="T113" s="1"/>
  <c r="A113"/>
  <c r="S112"/>
  <c r="T112" s="1"/>
  <c r="A112"/>
  <c r="S111"/>
  <c r="T111" s="1"/>
  <c r="A111"/>
  <c r="S110"/>
  <c r="T110" s="1"/>
  <c r="A110"/>
  <c r="S109"/>
  <c r="T109" s="1"/>
  <c r="A109"/>
  <c r="A108"/>
  <c r="L108"/>
  <c r="S108"/>
  <c r="T108" s="1"/>
  <c r="S107"/>
  <c r="T107" s="1"/>
  <c r="S106"/>
  <c r="T106" s="1"/>
  <c r="S105"/>
  <c r="T105" s="1"/>
  <c r="S104"/>
  <c r="T104" s="1"/>
  <c r="O104"/>
  <c r="N104"/>
  <c r="S103"/>
  <c r="T103" s="1"/>
  <c r="A107"/>
  <c r="A106"/>
  <c r="A105"/>
  <c r="A104"/>
  <c r="A103"/>
  <c r="A102"/>
  <c r="T102"/>
  <c r="S101"/>
  <c r="T101" s="1"/>
  <c r="L101"/>
  <c r="A101"/>
  <c r="S100" l="1"/>
  <c r="T100" s="1"/>
  <c r="L100"/>
  <c r="A100"/>
  <c r="N99"/>
  <c r="S99"/>
  <c r="T99" s="1"/>
  <c r="A99"/>
  <c r="S98"/>
  <c r="T98" s="1"/>
  <c r="S97"/>
  <c r="T97" s="1"/>
  <c r="S96"/>
  <c r="T96" s="1"/>
  <c r="S95"/>
  <c r="T95" s="1"/>
  <c r="A98"/>
  <c r="A97"/>
  <c r="N96"/>
  <c r="A96"/>
  <c r="A95"/>
  <c r="A94"/>
  <c r="S94"/>
  <c r="T94" s="1"/>
  <c r="O94"/>
  <c r="A93"/>
  <c r="S93"/>
  <c r="T93" s="1"/>
  <c r="S92"/>
  <c r="T92" s="1"/>
  <c r="N92"/>
  <c r="A92"/>
  <c r="O91"/>
  <c r="S91"/>
  <c r="T91" s="1"/>
  <c r="A91"/>
  <c r="N90"/>
  <c r="O90" s="1"/>
  <c r="S90"/>
  <c r="T90" s="1"/>
  <c r="A90"/>
  <c r="O89"/>
  <c r="O88"/>
  <c r="L88"/>
  <c r="S88"/>
  <c r="T88" s="1"/>
  <c r="A88"/>
  <c r="O87"/>
  <c r="S87"/>
  <c r="T87" s="1"/>
  <c r="A87"/>
  <c r="O86" l="1"/>
  <c r="S86"/>
  <c r="T86" s="1"/>
  <c r="A86"/>
  <c r="O85"/>
  <c r="S85"/>
  <c r="T85" s="1"/>
  <c r="A85"/>
  <c r="S84"/>
  <c r="T84" s="1"/>
  <c r="N84"/>
  <c r="A84"/>
  <c r="L83"/>
  <c r="S82"/>
  <c r="T82" s="1"/>
  <c r="A82"/>
  <c r="N81"/>
  <c r="O81" s="1"/>
  <c r="S81"/>
  <c r="T81" s="1"/>
  <c r="A81"/>
  <c r="O80"/>
  <c r="O79"/>
  <c r="N78"/>
  <c r="N77"/>
  <c r="O77" s="1"/>
  <c r="O76"/>
  <c r="O75"/>
  <c r="O74"/>
  <c r="O73"/>
  <c r="N72"/>
  <c r="O72" s="1"/>
  <c r="N70"/>
  <c r="A89"/>
  <c r="A83"/>
  <c r="A80"/>
  <c r="A79"/>
  <c r="A78"/>
  <c r="A77"/>
  <c r="A76"/>
  <c r="A75"/>
  <c r="A74"/>
  <c r="A73"/>
  <c r="A72"/>
  <c r="S89"/>
  <c r="T89" s="1"/>
  <c r="S83"/>
  <c r="T83" s="1"/>
  <c r="S80"/>
  <c r="T80" s="1"/>
  <c r="S79"/>
  <c r="T79" s="1"/>
  <c r="S78"/>
  <c r="T78" s="1"/>
  <c r="S77"/>
  <c r="T77" s="1"/>
  <c r="S76"/>
  <c r="T76" s="1"/>
  <c r="S75"/>
  <c r="T75" s="1"/>
  <c r="S74"/>
  <c r="T74" s="1"/>
  <c r="S73"/>
  <c r="T73" s="1"/>
  <c r="S72"/>
  <c r="T72" s="1"/>
  <c r="S71"/>
  <c r="T71" s="1"/>
  <c r="S70"/>
  <c r="T70" s="1"/>
  <c r="A71"/>
  <c r="A70"/>
  <c r="S69"/>
  <c r="T69" s="1"/>
  <c r="S68"/>
  <c r="T68" s="1"/>
  <c r="N69"/>
  <c r="S67"/>
  <c r="T67" s="1"/>
  <c r="S66"/>
  <c r="T66" s="1"/>
  <c r="A69"/>
  <c r="A68"/>
  <c r="A67"/>
  <c r="S65"/>
  <c r="T65" s="1"/>
  <c r="S64" l="1"/>
  <c r="T64" s="1"/>
  <c r="S63"/>
  <c r="T63" s="1"/>
  <c r="S62"/>
  <c r="T62" s="1"/>
  <c r="N62"/>
  <c r="A66"/>
  <c r="A65"/>
  <c r="A64"/>
  <c r="A63"/>
  <c r="A62"/>
  <c r="S61"/>
  <c r="T61" s="1"/>
  <c r="A61"/>
  <c r="S60"/>
  <c r="T60" s="1"/>
  <c r="S59" l="1"/>
  <c r="T59" s="1"/>
  <c r="S58"/>
  <c r="T58" s="1"/>
  <c r="S57"/>
  <c r="T57" s="1"/>
  <c r="S56"/>
  <c r="T56" s="1"/>
  <c r="S55"/>
  <c r="T55" s="1"/>
  <c r="S54"/>
  <c r="T54" s="1"/>
  <c r="S53"/>
  <c r="T53" s="1"/>
  <c r="S52"/>
  <c r="T52" s="1"/>
  <c r="S51"/>
  <c r="T51" s="1"/>
  <c r="S50"/>
  <c r="T50" s="1"/>
  <c r="S49"/>
  <c r="T49" s="1"/>
  <c r="S48"/>
  <c r="T48" s="1"/>
  <c r="S47"/>
  <c r="T47" s="1"/>
  <c r="S46"/>
  <c r="T46" s="1"/>
  <c r="S45"/>
  <c r="T45" s="1"/>
  <c r="S44"/>
  <c r="T44" s="1"/>
  <c r="S41"/>
  <c r="T41" s="1"/>
  <c r="S43" l="1"/>
  <c r="T43" s="1"/>
  <c r="S42"/>
  <c r="T42" s="1"/>
  <c r="S40"/>
  <c r="T40" s="1"/>
  <c r="S39"/>
  <c r="T39" s="1"/>
  <c r="S38"/>
  <c r="T38" s="1"/>
  <c r="S37"/>
  <c r="T37" s="1"/>
  <c r="S36"/>
  <c r="T36" s="1"/>
  <c r="S35"/>
  <c r="T35" s="1"/>
  <c r="N35"/>
  <c r="O35" s="1"/>
  <c r="N30"/>
  <c r="L27"/>
  <c r="T34"/>
  <c r="T33"/>
  <c r="T32"/>
  <c r="T31"/>
  <c r="T30"/>
  <c r="T29"/>
  <c r="T28"/>
  <c r="T27"/>
  <c r="T26"/>
  <c r="T25"/>
  <c r="T24"/>
  <c r="N17"/>
  <c r="O17" s="1"/>
  <c r="T23"/>
  <c r="T22"/>
  <c r="T21"/>
  <c r="T20"/>
  <c r="T19"/>
  <c r="T18"/>
  <c r="T17"/>
  <c r="N8"/>
  <c r="O8" s="1"/>
</calcChain>
</file>

<file path=xl/sharedStrings.xml><?xml version="1.0" encoding="utf-8"?>
<sst xmlns="http://schemas.openxmlformats.org/spreadsheetml/2006/main" count="2362" uniqueCount="896">
  <si>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</si>
  <si>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</si>
  <si>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</si>
  <si>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</si>
  <si>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</si>
  <si>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</si>
  <si>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</si>
  <si>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</si>
  <si>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</si>
  <si>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</si>
  <si>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</si>
  <si>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</si>
  <si>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</si>
  <si>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</si>
  <si>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</si>
  <si>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</si>
  <si>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</si>
  <si>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</si>
  <si>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</si>
  <si>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</si>
  <si>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</si>
  <si>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</si>
  <si>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</si>
  <si>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</si>
  <si>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</si>
  <si>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</si>
  <si>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</si>
  <si>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</si>
  <si>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</si>
  <si>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</si>
  <si>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</si>
  <si>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</si>
  <si>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</si>
  <si>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</si>
  <si>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</si>
  <si>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</si>
  <si>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</si>
  <si>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</si>
  <si>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</si>
  <si>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</si>
  <si>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</si>
  <si>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</si>
  <si>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</si>
  <si>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</si>
  <si>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</si>
  <si>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</si>
  <si>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</si>
  <si>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</si>
  <si>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</si>
  <si>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</si>
  <si>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</si>
  <si>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</si>
  <si>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</si>
  <si>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</si>
  <si>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</si>
  <si>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</si>
  <si>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</si>
  <si>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</si>
  <si>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</si>
  <si>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</si>
  <si>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 Dolores</t>
  </si>
  <si>
    <t>Espinosa</t>
  </si>
  <si>
    <t>Ugalde</t>
  </si>
  <si>
    <t>TSJ-DJ-111/2017</t>
  </si>
  <si>
    <t>http://www.tribunalqro.gob.mx/transparencia/leeDoc.php?cual=3557&amp;transpliga=1</t>
  </si>
  <si>
    <t>Asesoría Jurídica en Materia Laboral</t>
  </si>
  <si>
    <t>http://www.tribunalqro.gob.mx/transparencia/leeDoc.php?cual=282&amp;transpliga=1</t>
  </si>
  <si>
    <t>Dirección de Contabilidad y Finanzas</t>
  </si>
  <si>
    <t>Ninguna</t>
  </si>
  <si>
    <t>Luis Eusebio Alberto</t>
  </si>
  <si>
    <t>Avendaño</t>
  </si>
  <si>
    <t>González</t>
  </si>
  <si>
    <t>TSJ-DJ-70/2017</t>
  </si>
  <si>
    <t>http://www.tribunalqro.gob.mx/transparencia/leeDoc.php?cual=3234&amp;transpliga=1</t>
  </si>
  <si>
    <t>Asignatura de Hermenéutica Jurídica de la Especialidad en Administración de Justicia</t>
  </si>
  <si>
    <t>Guillermina</t>
  </si>
  <si>
    <t>Frausto</t>
  </si>
  <si>
    <t>Hernández</t>
  </si>
  <si>
    <t>TSJ-DJ-78/2017</t>
  </si>
  <si>
    <t>Asignatura de Jurisprudencia Maestría en Administración de Justicia</t>
  </si>
  <si>
    <t>http://www.tribunalqro.gob.mx/transparencia/leeDoc.php?cual=3241&amp;transpliga=1</t>
  </si>
  <si>
    <t>Edgar Manuel</t>
  </si>
  <si>
    <t>Montes</t>
  </si>
  <si>
    <t>de la Vega</t>
  </si>
  <si>
    <t>TSJ-DJ-74/2017</t>
  </si>
  <si>
    <t>Asignatura de Lógica Jurídica de la Especialidad en Administración de Justicia</t>
  </si>
  <si>
    <t>http://www.tribunalqro.gob.mx/transparencia/leeDoc.php?cual=3238&amp;transpliga=1</t>
  </si>
  <si>
    <t>José Enrique</t>
  </si>
  <si>
    <t>Rivera</t>
  </si>
  <si>
    <t>Rodríguez</t>
  </si>
  <si>
    <t>TSJ-DJ-01/2018</t>
  </si>
  <si>
    <t>Asignatura de Derecho Constitucional y Procesal Constitucional Estatal de la Maestría en Administración de Justicia</t>
  </si>
  <si>
    <t>Everardo</t>
  </si>
  <si>
    <t>Pérez</t>
  </si>
  <si>
    <t>Pedraza</t>
  </si>
  <si>
    <t>TSJ-DJ-10/2018</t>
  </si>
  <si>
    <t>Asignatura de Divorcios de la Especialidad Administración de Justicia</t>
  </si>
  <si>
    <t>Jorge</t>
  </si>
  <si>
    <t>Serrano</t>
  </si>
  <si>
    <t>TSJ-DJ-4/2018</t>
  </si>
  <si>
    <t>Asignatura de Contratos Mercantiles de la Especialidad Administración de Justicia</t>
  </si>
  <si>
    <t>Maximino</t>
  </si>
  <si>
    <t>García</t>
  </si>
  <si>
    <t>TSJ-DJ-30/2018</t>
  </si>
  <si>
    <t>Interpretación en Lengua Otomí</t>
  </si>
  <si>
    <t>Angela</t>
  </si>
  <si>
    <t>Quirino</t>
  </si>
  <si>
    <t>Miguel</t>
  </si>
  <si>
    <t>TSJ-DJ-29/2018</t>
  </si>
  <si>
    <t>http://www.tribunalqro.gob.mx/transparencia/leeDoc.php?cual=4195&amp;transpliga=1</t>
  </si>
  <si>
    <t>http://www.tribunalqro.gob.mx/transparencia/leeDoc.php?cual=4196&amp;transpliga=1</t>
  </si>
  <si>
    <t>http://www.tribunalqro.gob.mx/transparencia/leeDoc.php?cual=4201&amp;transpliga=1</t>
  </si>
  <si>
    <t>http://www.tribunalqro.gob.mx/transparencia/leeDoc.php?cual=4205&amp;transpliga=1</t>
  </si>
  <si>
    <t>http://www.tribunalqro.gob.mx/transparencia/leeDoc.php?cual=4210&amp;transpliga=1</t>
  </si>
  <si>
    <t>Eugenio Enrique</t>
  </si>
  <si>
    <t>Tovar</t>
  </si>
  <si>
    <t>Esparza</t>
  </si>
  <si>
    <t>TSJ-DJ-11/2018</t>
  </si>
  <si>
    <t>Asignatura Alimentos de la Especialidad en Administración de Justicia</t>
  </si>
  <si>
    <t>José Carlos</t>
  </si>
  <si>
    <t>Rojano</t>
  </si>
  <si>
    <t>Esquivel</t>
  </si>
  <si>
    <t>TSJ-DJ-2/2018</t>
  </si>
  <si>
    <t>Asignatura Aspectos Procesales de los Derechos Humanos</t>
  </si>
  <si>
    <t>TSJ-DJ-6/2018</t>
  </si>
  <si>
    <t>José Antonio</t>
  </si>
  <si>
    <t>Ortega</t>
  </si>
  <si>
    <t>Cerbón</t>
  </si>
  <si>
    <t>TSJ-DJ-17/2018</t>
  </si>
  <si>
    <t>Asignatura Teoría del Caso de la Especialidad en Administración de Justicia</t>
  </si>
  <si>
    <t>Asignatura Derecho Bancario de la Especialidad en Administración de Justicia</t>
  </si>
  <si>
    <t>Ceballos</t>
  </si>
  <si>
    <t>TSJ-DJ-12/2018</t>
  </si>
  <si>
    <t>Asignatura Sucesorio de la Especialidad en Administración de Justicia</t>
  </si>
  <si>
    <t>Leticia de Lourdes</t>
  </si>
  <si>
    <t xml:space="preserve">Obregón </t>
  </si>
  <si>
    <t>Bracho</t>
  </si>
  <si>
    <t>TSJ-DJ-15/2018</t>
  </si>
  <si>
    <t>Asignatura Teoría del Tipo Penal de la Especialidad en Administración de Justicia</t>
  </si>
  <si>
    <t>Javier</t>
  </si>
  <si>
    <t>Beltrán</t>
  </si>
  <si>
    <t>Álvarez</t>
  </si>
  <si>
    <t>TSJ-DJ-7/2018</t>
  </si>
  <si>
    <t>Asignatura Contratos Civiles de la Especilidad en Administración de Justicia</t>
  </si>
  <si>
    <t>Andrea</t>
  </si>
  <si>
    <t>Casillas</t>
  </si>
  <si>
    <t>Legarreta</t>
  </si>
  <si>
    <t>TSJ-DJ-53/2018</t>
  </si>
  <si>
    <t>Asignatura Habilidades y Técnicas para Mediar del Curso de Mediación</t>
  </si>
  <si>
    <t>Emeterio</t>
  </si>
  <si>
    <t>Charrez</t>
  </si>
  <si>
    <t>Mezquite</t>
  </si>
  <si>
    <t>TSJ-DJ-38/2018</t>
  </si>
  <si>
    <t>TSJ-DJ-41/2018</t>
  </si>
  <si>
    <t>Jorge Iván</t>
  </si>
  <si>
    <t>Almada</t>
  </si>
  <si>
    <t>TSJ-DJ-5/2018</t>
  </si>
  <si>
    <t>Asignatura Amparo Civil de la Especialidad en Administración de Justicia</t>
  </si>
  <si>
    <t>Mariela</t>
  </si>
  <si>
    <t>Ponce</t>
  </si>
  <si>
    <t>Villa</t>
  </si>
  <si>
    <t>TSJ-DJ-16/2018</t>
  </si>
  <si>
    <t>Asignatura Justicia para Adolescentes de la Especialidad en Administración de Justicia</t>
  </si>
  <si>
    <t>http://www.tribunalqro.gob.mx/transparencia/leeDoc.php?cual=4361&amp;transpliga=1</t>
  </si>
  <si>
    <t>http://www.tribunalqro.gob.mx/transparencia/leeDoc.php?cual=4365&amp;transpliga=1</t>
  </si>
  <si>
    <t>http://www.tribunalqro.gob.mx/transparencia/leeDoc.php?cual=4371&amp;transpliga=1</t>
  </si>
  <si>
    <t>http://www.tribunalqro.gob.mx/transparencia/leeDoc.php?cual=4375&amp;transpliga=1</t>
  </si>
  <si>
    <t>http://www.tribunalqro.gob.mx/transparencia/leeDoc.php?cual=4366&amp;transpliga=1</t>
  </si>
  <si>
    <t>http://www.tribunalqro.gob.mx/transparencia/leeDoc.php?cual=4364&amp;transpliga=1</t>
  </si>
  <si>
    <t>http://www.tribunalqro.gob.mx/transparencia/leeDoc.php?cual=4376&amp;transpliga=1</t>
  </si>
  <si>
    <t>http://www.tribunalqro.gob.mx/transparencia/leeDoc.php?cual=4370&amp;transpliga=1</t>
  </si>
  <si>
    <t>http://www.tribunalqro.gob.mx/transparencia/leeDoc.php?cual=4377&amp;transpliga=1</t>
  </si>
  <si>
    <t>http://www.tribunalqro.gob.mx/transparencia/leeDoc.php?cual=4544&amp;transpliga=1</t>
  </si>
  <si>
    <t>http://www.tribunalqro.gob.mx/transparencia/leeDoc.php?cual=4545&amp;transpliga=1</t>
  </si>
  <si>
    <t>http://www.tribunalqro.gob.mx/transparencia/leeDoc.php?cual=4546&amp;transpliga=1</t>
  </si>
  <si>
    <t>Miguel Ángel</t>
  </si>
  <si>
    <t>Saavedra</t>
  </si>
  <si>
    <t>TSJ-DJ-55/2018</t>
  </si>
  <si>
    <t>Salvador Gabriel</t>
  </si>
  <si>
    <t>López</t>
  </si>
  <si>
    <t>Ávila</t>
  </si>
  <si>
    <t>TSJ-DJ-8/2018</t>
  </si>
  <si>
    <t>Asignatura Obligaciones de la Especialidad en Administración de Justicia</t>
  </si>
  <si>
    <t>Asignatura Naturaleza del Ser Humano del Curso de Mediación</t>
  </si>
  <si>
    <t>http://www.tribunalqro.gob.mx/transparencia/leeDoc.php?cual=4367&amp;transpliga=1</t>
  </si>
  <si>
    <t>TSJ-DJ-13/2018</t>
  </si>
  <si>
    <t>Asignatura Derechos del Menor de la Especialidad en Administración de Justicia</t>
  </si>
  <si>
    <t>http://www.tribunalqro.gob.mx/transparencia/leeDoc.php?cual=4373&amp;transpliga=1</t>
  </si>
  <si>
    <t>Rodolfo Victor</t>
  </si>
  <si>
    <t>Jiménez</t>
  </si>
  <si>
    <t>TSJ-DJ-54/2018</t>
  </si>
  <si>
    <t>Asignatura Programación Neurolinguística y Teoría y Técnicas de Negociación</t>
  </si>
  <si>
    <t>Arsenio</t>
  </si>
  <si>
    <t>Durán</t>
  </si>
  <si>
    <t>Becerra</t>
  </si>
  <si>
    <t>TSJ-DJ-18/2018</t>
  </si>
  <si>
    <t>Asignatura Ejecución de Sentencias Penales</t>
  </si>
  <si>
    <t>http://www.tribunalqro.gob.mx/transparencia/leeDoc.php?cual=4379&amp;transpliga=1</t>
  </si>
  <si>
    <t>http://www.tribunalqro.gob.mx/transparencia/leeDoc.php?cual=4620&amp;transpliga=1</t>
  </si>
  <si>
    <t>http://www.tribunalqro.gob.mx/transparencia/leeDoc.php?cual=4621&amp;transpliga=1</t>
  </si>
  <si>
    <t>Celia</t>
  </si>
  <si>
    <t>Maya</t>
  </si>
  <si>
    <t>TSJ-DJ-9/2018</t>
  </si>
  <si>
    <t>Asignatura Derecho Procesal Civil de la Especialidad en Administración de Justicia</t>
  </si>
  <si>
    <t>http://www.tribunalqro.gob.mx/transparencia/leeDoc.php?cual=4368&amp;transpliga=1</t>
  </si>
  <si>
    <t>Marisela</t>
  </si>
  <si>
    <t>Sandoval</t>
  </si>
  <si>
    <t>TSJ-DJ-14/2018</t>
  </si>
  <si>
    <t>Asignatura Derecho Procesal Familiar de la Especialidad en Administración de Justicia</t>
  </si>
  <si>
    <t>http://www.tribunalqro.gob.mx/transparencia/leeDoc.php?cual=4374&amp;transpliga=1</t>
  </si>
  <si>
    <t>TSJ-DJ-19/2018</t>
  </si>
  <si>
    <t>Asignatura Derecho Procesal Penal de la Especialidad en Administración de Justicia</t>
  </si>
  <si>
    <t>http://www.tribunalqro.gob.mx/transparencia/leeDoc.php?cual=4380&amp;transpliga=1</t>
  </si>
  <si>
    <t xml:space="preserve">Juan Ricardo </t>
  </si>
  <si>
    <t>Gómez</t>
  </si>
  <si>
    <t>TSJ-DJ-3/2018</t>
  </si>
  <si>
    <t>Asignatura Seminario de Investigación II de la Maestría en Administración de Justicia</t>
  </si>
  <si>
    <t>http://www.tribunalqro.gob.mx/transparencia/leeDoc.php?cual=4362&amp;transpliga=1</t>
  </si>
  <si>
    <t>Izarelly</t>
  </si>
  <si>
    <t>Rosillo</t>
  </si>
  <si>
    <t>Pantoja</t>
  </si>
  <si>
    <t>TSJ-DJ-36/2018</t>
  </si>
  <si>
    <t>Asignatura Argumentación Jurídica de la Maestría en Administración de Justicia</t>
  </si>
  <si>
    <t>Rosana</t>
  </si>
  <si>
    <t>Picazo</t>
  </si>
  <si>
    <t>Mazatan</t>
  </si>
  <si>
    <t>TSJ-DJ-56/2018</t>
  </si>
  <si>
    <t>Asesoría Igualdad y Género del Curso de Mediación</t>
  </si>
  <si>
    <t>http://www.tribunalqro.gob.mx/transparencia/leeDoc.php?cual=4914&amp;transpliga=1</t>
  </si>
  <si>
    <t>TSJ-DJ-87/2018</t>
  </si>
  <si>
    <t>Rodolfo Gabriel</t>
  </si>
  <si>
    <t>Aguilar</t>
  </si>
  <si>
    <t>Gachuzo</t>
  </si>
  <si>
    <t>TSJ-DJ-67/2018</t>
  </si>
  <si>
    <t>Asignatura Ciencias y Técnicas Periciales de la Especialidad en Administración de Justicia</t>
  </si>
  <si>
    <t>http://www.tribunalqro.gob.mx/transparencia/leeDoc.php?cual=5259&amp;transpliga=1</t>
  </si>
  <si>
    <t>http://www.tribunalqro.gob.mx/transparencia/leeDoc.php?cual=5260&amp;transpliga=1</t>
  </si>
  <si>
    <t>http://www.tribunalqro.gob.mx/transparencia/leeDoc.php?cual=5261&amp;transpliga=1</t>
  </si>
  <si>
    <t>TSJ-DJ-74/2018</t>
  </si>
  <si>
    <t>http://www.tribunalqro.gob.mx/transparencia/leeDoc.php?cual=5206&amp;transpliga=1</t>
  </si>
  <si>
    <t>Libia</t>
  </si>
  <si>
    <t>Solorio</t>
  </si>
  <si>
    <t>Lozada</t>
  </si>
  <si>
    <t>TSJ-DJ-75/2018</t>
  </si>
  <si>
    <t>http://www.tribunalqro.gob.mx/transparencia/leeDoc.php?cual=5207&amp;transpliga=1</t>
  </si>
  <si>
    <t>TSJ-DJ-71/2018</t>
  </si>
  <si>
    <t>http://www.tribunalqro.gob.mx/transparencia/leeDoc.php?cual=5202&amp;transpliga=1</t>
  </si>
  <si>
    <t>TSJ-DJ-68/2018 convenio TSJ-DJ-14/2018</t>
  </si>
  <si>
    <t>Asignatura Sociología Jurídica de la Especialidad en Administración de Justicia</t>
  </si>
  <si>
    <t>Asignatura Medios Alternos parala Solución de Conflictos de la Especialidad en Administración de Justicia</t>
  </si>
  <si>
    <t>http://www.tribunalqro.gob.mx/transparencia/leeDoc.php?cual=5534&amp;transpliga=1</t>
  </si>
  <si>
    <t>TSJ-DJ-80/2018</t>
  </si>
  <si>
    <t>http://www.tribunalqro.gob.mx/transparencia/leeDoc.php?cual=5212&amp;transpliga=1</t>
  </si>
  <si>
    <t>José Ramón</t>
  </si>
  <si>
    <t>Vega</t>
  </si>
  <si>
    <t>TSJ-DJ-69/2018</t>
  </si>
  <si>
    <t>Asignatura Psicología</t>
  </si>
  <si>
    <t>http://www.tribunalqro.gob.mx/transparencia/leeDoc.php?cual=5200&amp;transpliga=1</t>
  </si>
  <si>
    <t>TSJ-DJ-70/2018</t>
  </si>
  <si>
    <t>Asignatura Investigación Jurídica de la Especialidad en Administración de Justicia</t>
  </si>
  <si>
    <t>http://www.tribunalqro.gob.mx/transparencia/leeDoc.php?cual=5201&amp;transpliga=1</t>
  </si>
  <si>
    <t>Ma. Consuelo</t>
  </si>
  <si>
    <t>Garfias</t>
  </si>
  <si>
    <t>TSJ-DJ-95/2018</t>
  </si>
  <si>
    <t>http://www.tribunalqro.gob.mx/transparencia/leeDoc.php?cual=5227&amp;transpliga=1</t>
  </si>
  <si>
    <t>TSJ-DJ-94/2018</t>
  </si>
  <si>
    <t>http://www.tribunalqro.gob.mx/transparencia/leeDoc.php?cual=5226&amp;transpliga=1</t>
  </si>
  <si>
    <t>TSJ-DJ-77/2018</t>
  </si>
  <si>
    <t>Asignatura Desarrollo Humano de la Especialidad en Administración de Justicia</t>
  </si>
  <si>
    <t>http://www.tribunalqro.gob.mx/transparencia/leeDoc.php?cual=5028&amp;transpliga=1</t>
  </si>
  <si>
    <t>Ramírez</t>
  </si>
  <si>
    <t>Luna</t>
  </si>
  <si>
    <t>TSJ-DJ-79/2018</t>
  </si>
  <si>
    <t>http://www.tribunalqro.gob.mx/transparencia/leeDoc.php?cual=5211&amp;transpliga=1</t>
  </si>
  <si>
    <t>TSJ-DJ-73/2018</t>
  </si>
  <si>
    <t>http://www.tribunalqro.gob.mx/transparencia/leeDoc.php?cual=5205&amp;transpliga=1</t>
  </si>
  <si>
    <t>Asignatura Psicología de la Especialidad en Administración de Justicia</t>
  </si>
  <si>
    <t>Asignatura Control Difuso de la Constitucionalidad y Convencionalidad de la Maestría en Administración de Justicia</t>
  </si>
  <si>
    <t>TSJ-DJ-130/2018</t>
  </si>
  <si>
    <t>TSJ-DJ-127/2018</t>
  </si>
  <si>
    <t>TSJ-DJ-82/2018</t>
  </si>
  <si>
    <t>Asignatura Teoría y Técnica de la Decisión Jurídica</t>
  </si>
  <si>
    <t>http://www.tribunalqro.gob.mx/transparencia/leeDoc.php?cual=5214&amp;transpliga=1</t>
  </si>
  <si>
    <t>Hector Alejandro</t>
  </si>
  <si>
    <t>Valle</t>
  </si>
  <si>
    <t>No se generó documento</t>
  </si>
  <si>
    <t>http://www.tribunalqro.gob.mx</t>
  </si>
  <si>
    <t>Entrenamiento Internacional en Mediación Narrativa</t>
  </si>
  <si>
    <t>http://www.tribunalqro.gob.mx/transparencia/leeDoc.php?cual=5691&amp;transpliga=1</t>
  </si>
  <si>
    <t>http://www.tribunalqro.gob.mx/transparencia/leeDoc.php?cual=5692&amp;transpliga=1</t>
  </si>
  <si>
    <t>http://www.tribunalqro.gob.mx/transparencia/leeDoc.php?cual=5225&amp;transpliga=1</t>
  </si>
  <si>
    <t>TSJ-DJ-93/2018</t>
  </si>
  <si>
    <t>Eduardo</t>
  </si>
  <si>
    <t xml:space="preserve">Sarabia </t>
  </si>
  <si>
    <t>Sánchez</t>
  </si>
  <si>
    <t>TSJ-DJ-83/2018</t>
  </si>
  <si>
    <t>http://www.tribunalqro.gob.mx/transparencia/leeDoc.php?cual=5215&amp;transpliga=1</t>
  </si>
  <si>
    <t>Asignatura Justicia Restaurativa de la Maestría en Administración de Justicia</t>
  </si>
  <si>
    <t>TSJ-DJ-72/2018</t>
  </si>
  <si>
    <t>http://www.tribunalqro.gob.mx/transparencia/leeDoc.php?cual=5204&amp;transpliga=1</t>
  </si>
  <si>
    <t>TSJ-DJ-78/2018</t>
  </si>
  <si>
    <t>http://www.tribunalqro.gob.mx/transparencia/leeDoc.php?cual=5210&amp;transpliga=1</t>
  </si>
  <si>
    <t>TSJ-DJ-81/2018</t>
  </si>
  <si>
    <t>http://www.tribunalqro.gob.mx/transparencia/leeDoc.php?cual=5213&amp;transpliga=1</t>
  </si>
  <si>
    <t>Asignatura Justicia de Género y Grupos Vulnerables</t>
  </si>
  <si>
    <t>TSJ-DJ-4/2019</t>
  </si>
  <si>
    <t>Jaqueline</t>
  </si>
  <si>
    <t>de Ferran</t>
  </si>
  <si>
    <t>Petrel</t>
  </si>
  <si>
    <t>TSJ-DJ-6/2019</t>
  </si>
  <si>
    <t>Asignatura Lingüística en la Especialidad en Administración de Justicia</t>
  </si>
  <si>
    <t>TSJ-DJ-16/2019</t>
  </si>
  <si>
    <t>TSJ-DJ-5/2019</t>
  </si>
  <si>
    <t>TSJ-DJ-1/2019</t>
  </si>
  <si>
    <t>http://www.tribunalqro.gob.mx/transparencia/leeDoc.php?cual=6584&amp;transpliga=1</t>
  </si>
  <si>
    <t>http://www.tribunalqro.gob.mx/transparencia/leeDoc.php?cual=6587&amp;transpliga=1</t>
  </si>
  <si>
    <t>http://www.tribunalqro.gob.mx/transparencia/leeDoc.php?cual=6586&amp;transpliga=1</t>
  </si>
  <si>
    <t>http://www.tribunalqro.gob.mx/transparencia/leeDoc.php?cual=6579&amp;transpliga=1</t>
  </si>
  <si>
    <t>http://www.tribunalqro.gob.mx/transparencia/leeDoc.php?cual=6649&amp;transpliga=1</t>
  </si>
  <si>
    <t>TSJ-DJ-27/2019</t>
  </si>
  <si>
    <t>http://www.tribunalqro.gob.mx/transparencia/leeDoc.php?cual=6612&amp;transpliga=1</t>
  </si>
  <si>
    <t>Marina Liliana</t>
  </si>
  <si>
    <t>Ruiz</t>
  </si>
  <si>
    <t>Carrasco</t>
  </si>
  <si>
    <t>Interpretación en Lengua de Señas</t>
  </si>
  <si>
    <t>TSJ-DJ-9/2019</t>
  </si>
  <si>
    <t>Asignatura Hermenéutica Jurídica de la Especialidad en Administración de Justicia</t>
  </si>
  <si>
    <t>http://www.tribunalqro.gob.mx/transparencia/leeDoc.php?cual=6590&amp;transpliga=1</t>
  </si>
  <si>
    <t>Bernardo</t>
  </si>
  <si>
    <t>Camino</t>
  </si>
  <si>
    <t>TSJ-DJ-15/2019</t>
  </si>
  <si>
    <t>Asignatura Derechos Humanos de la Maestria en Administración de Justicia</t>
  </si>
  <si>
    <t>http://www.tribunalqro.gob.mx/transparencia/leeDoc.php?cual=6596&amp;transpliga=1</t>
  </si>
  <si>
    <t>Sarka</t>
  </si>
  <si>
    <t>Oburkova</t>
  </si>
  <si>
    <t>TSJ-DJ-35/2019</t>
  </si>
  <si>
    <t>Interpretación traducción de Inglés a Español</t>
  </si>
  <si>
    <t>http://www.tribunalqro.gob.mx/transparencia/leeDoc.php?cual=6617&amp;transpliga=1</t>
  </si>
  <si>
    <t>Rafael Horacio</t>
  </si>
  <si>
    <t>Montoya</t>
  </si>
  <si>
    <t>Vargas</t>
  </si>
  <si>
    <t>TSJ-DJ-37/2019</t>
  </si>
  <si>
    <t>Asignatura la Mediación en el Contexto de los Mecanismos Alternativos de Solución  de Controversias y Teoria del Conflicto del Diplomado de Mediación 2019</t>
  </si>
  <si>
    <t>http://www.tribunalqro.gob.mx/transparencia/leeDoc.php?cual=6589&amp;transpliga=1</t>
  </si>
  <si>
    <t>TSJ-DJ-10/2019</t>
  </si>
  <si>
    <t>http://www.tribunalqro.gob.mx/transparencia/leeDoc.php?cual=6591&amp;transpliga=1</t>
  </si>
  <si>
    <t>TSJ-DJ-48/2019</t>
  </si>
  <si>
    <t>Asignatura Habilidades y Técnicas para Mediar del Diplomado de Mediación 2019</t>
  </si>
  <si>
    <t>TSJ-DJ-8/2019 CONVENIO TSJ-DJ-13/2019</t>
  </si>
  <si>
    <t>TSJ-DJ-7/2019 CONVENIO TSJ-DJ-12/2019</t>
  </si>
  <si>
    <t>http://www.tribunalqro.gob.mx/transparencia/leeDoc.php?cual=6588&amp;transpliga=1</t>
  </si>
  <si>
    <t>TSJ-DJ-59/2019</t>
  </si>
  <si>
    <t>Jessica</t>
  </si>
  <si>
    <t>TSJ-DJ-38/2019</t>
  </si>
  <si>
    <t>Asignatura Intervención Psicológica en Crisis Emocional del Diplomado de Mediación</t>
  </si>
  <si>
    <t>TSJ-DJ-56/2019</t>
  </si>
  <si>
    <t>Asignatura Responsabilidad Jurídica de la Maestría en Administración de Justicia</t>
  </si>
  <si>
    <t>Enrique</t>
  </si>
  <si>
    <t>Castro</t>
  </si>
  <si>
    <t>TSJ-DJ-14/2019</t>
  </si>
  <si>
    <t>Asignatura Deontología Jusicial de la Especialidad en Administración de Justicia</t>
  </si>
  <si>
    <t>http://www.tribunalqro.gob.mx/transparencia/leeDoc.php?cual=6595&amp;transpliga=1</t>
  </si>
  <si>
    <t>TSJ-DJ-11/2019</t>
  </si>
  <si>
    <t>http://www.tribunalqro.gob.mx/transparencia/leeDoc.php?cual=6592&amp;transpliga=1</t>
  </si>
  <si>
    <t>Asignatura Administración Judicial de la Especialidad en Administración de Justicia</t>
  </si>
  <si>
    <t>TSJ-DJ-39/2019</t>
  </si>
  <si>
    <t>TSJ-DJ-40/2019</t>
  </si>
  <si>
    <t>Asignatura Derechos Humanos del Diplomado de Mediación</t>
  </si>
  <si>
    <t>http://www.tribunalqro.gob.mx/transparencia/leeDoc.php?cual=7147&amp;transpliga=1</t>
  </si>
  <si>
    <t>http://www.tribunalqro.gob.mx/transparencia/leeDoc.php?cual=7166&amp;transpliga=1</t>
  </si>
  <si>
    <t>http://www.tribunalqro.gob.mx/transparencia/leeDoc.php?cual=7211&amp;transpliga=1</t>
  </si>
  <si>
    <t>http://www.tribunalqro.gob.mx/transparencia/leeDoc.php?cual=7148&amp;transpliga=1</t>
  </si>
  <si>
    <t>http://www.tribunalqro.gob.mx/transparencia/leeDoc.php?cual=7184&amp;transpliga=1</t>
  </si>
  <si>
    <t>http://www.tribunalqro.gob.mx/transparencia/leeDoc.php?cual=7149&amp;transpliga=1</t>
  </si>
  <si>
    <t>http://www.tribunalqro.gob.mx/transparencia/leeDoc.php?cual=7150&amp;transpliga=1</t>
  </si>
  <si>
    <t>TSJ-DJ-41/2019</t>
  </si>
  <si>
    <t>Asignatura Programación Neurolinguística y Teoría y Técnicas de Negociación del Diplomado en Mediación</t>
  </si>
  <si>
    <t>http://www.tribunalqro.gob.mx/transparencia/leeDoc.php?cual=7161&amp;transpliga=1</t>
  </si>
  <si>
    <t>TSJ-DJ-13/2019</t>
  </si>
  <si>
    <t>http://www.tribunalqro.gob.mx/transparencia/leeDoc.php?cual=6594&amp;transpliga=1</t>
  </si>
  <si>
    <t>TSJ-DJ-17/2019</t>
  </si>
  <si>
    <t>Asignatura Sistema Judicial de la Maestría en Administración de Justicia</t>
  </si>
  <si>
    <t>http://www.tribunalqro.gob.mx/transparencia/leeDoc.php?cual=6598&amp;transpliga=1</t>
  </si>
  <si>
    <t>TSJ-DJ-42/2019</t>
  </si>
  <si>
    <t>http://www.tribunalqro.gob.mx/transparencia/leeDoc.php?cual=7162&amp;transpliga=1</t>
  </si>
  <si>
    <t>http://www.tribunalqro.gob.mx/transparencia/leeDoc.php?cual=6593&amp;transpliga=1</t>
  </si>
  <si>
    <t>TSJ-DJ-12/2019</t>
  </si>
  <si>
    <t>TSJ-DJ-18/2019</t>
  </si>
  <si>
    <t>http://www.tribunalqro.gob.mx/transparencia/leeDoc.php?cual=6600&amp;transpliga=1</t>
  </si>
  <si>
    <t>Nicolas Adrian</t>
  </si>
  <si>
    <t>Gasser</t>
  </si>
  <si>
    <t>TSJ-DJ-80/2019</t>
  </si>
  <si>
    <t>http://www.tribunalqro.gob.mx/transparencia/leeDoc.php?cual=7802&amp;transpliga=1</t>
  </si>
  <si>
    <t>TSJ-DJ-79/2019</t>
  </si>
  <si>
    <t>http://www.tribunalqro.gob.mx/transparencia/leeDoc.php?cual=7801&amp;transpliga=1</t>
  </si>
  <si>
    <t>TSJ-DJ-43/2019</t>
  </si>
  <si>
    <t>Asignatura Proceso de Mediación del Diplomado de Mediación 2019</t>
  </si>
  <si>
    <t>http://www.tribunalqro.gob.mx/transparencia/leeDoc.php?cual=7163&amp;transpliga=1</t>
  </si>
  <si>
    <t>TSJ-DJ-69/2019</t>
  </si>
  <si>
    <t>http://www.tribunalqro.gob.mx/transparencia/leeDoc.php?cual=7789&amp;transpliga=1</t>
  </si>
  <si>
    <t>TSJ-DJ-68/2019</t>
  </si>
  <si>
    <t>http://www.tribunalqro.gob.mx/transparencia/leeDoc.php?cual=7787&amp;transpliga=1</t>
  </si>
  <si>
    <t>Edgar Antonio</t>
  </si>
  <si>
    <t>Cabrera</t>
  </si>
  <si>
    <t>Meneses</t>
  </si>
  <si>
    <t>TSJ-DJ-108/2019</t>
  </si>
  <si>
    <t>Asignatura Requisitos formales y sustanciales del peritaje del Único Curso Dictámenes Periciales Judiciales 2019</t>
  </si>
  <si>
    <t>http://www.tribunalqro.gob.mx/transparencia/leeDoc.php?cual=7828&amp;transpliga=1</t>
  </si>
  <si>
    <t>Felipe de Jesús</t>
  </si>
  <si>
    <t>Calderán</t>
  </si>
  <si>
    <t>TSJ-DJ-45/2019</t>
  </si>
  <si>
    <t>http://www.tribunalqro.gob.mx/transparencia/leeDoc.php?cual=7839&amp;transpliga=1</t>
  </si>
  <si>
    <t>Iris Lizbeth</t>
  </si>
  <si>
    <t>Maruri</t>
  </si>
  <si>
    <t>TSJ-DJ-44/2019</t>
  </si>
  <si>
    <t>http://www.tribunalqro.gob.mx/transparencia/leeDoc.php?cual=7838&amp;transpliga=1</t>
  </si>
  <si>
    <t>Asignatura Conferencia Familiar y Círculos de Paz del Único Curso Dictámenes Periciales Judiciales 2019</t>
  </si>
  <si>
    <t>TSJ-DJ-83/2019</t>
  </si>
  <si>
    <t>http://www.tribunalqro.gob.mx/transparencia/leeDoc.php?cual=7806&amp;transpliga=1</t>
  </si>
  <si>
    <t>TSJ-DJ-72/2019</t>
  </si>
  <si>
    <t>http://www.tribunalqro.gob.mx/transparencia/leeDoc.php?cual=7794&amp;transpliga=1</t>
  </si>
  <si>
    <t>TSJ-DJ-47/2019</t>
  </si>
  <si>
    <t>Asignatura Contratos Civiles de la Especialidad en Administración de Justicia</t>
  </si>
  <si>
    <t>Asignatura Conceptos de Derecho Familiar del Diplomado de Mediación 2019</t>
  </si>
  <si>
    <t>http://www.tribunalqro.gob.mx/transparencia/leeDoc.php?cual=7165&amp;transpliga=1</t>
  </si>
  <si>
    <t xml:space="preserve">Rosales </t>
  </si>
  <si>
    <t xml:space="preserve">Ledesma </t>
  </si>
  <si>
    <t>Antonio</t>
  </si>
  <si>
    <t>TSJ-DJ-85/2019</t>
  </si>
  <si>
    <t>Asignatura Teoria del Caso de la Especialidad en Administración de Justicia</t>
  </si>
  <si>
    <t>http://www.tribunalqro.gob.mx/transparencia/leeDoc.php?cual=7810&amp;transpliga=1</t>
  </si>
  <si>
    <t>Patricia</t>
  </si>
  <si>
    <t xml:space="preserve">Segundo </t>
  </si>
  <si>
    <t>Asignatura Conceptos de Derecho Civil y Mercantil del Diplomado de Mediación 2019</t>
  </si>
  <si>
    <t>http://www.tribunalqro.gob.mx/transparencia/leeDoc.php?cual=7164&amp;transpliga=1</t>
  </si>
  <si>
    <t>TSJ-DJ-46/2019</t>
  </si>
  <si>
    <t>Griselda</t>
  </si>
  <si>
    <t>Camacho</t>
  </si>
  <si>
    <t>TSJ-DJ-110/2019</t>
  </si>
  <si>
    <t>Asignatura Enfoque de Perspectiva de Género en los Peritajes, Curso de Dictámenes Periciales Judiciales 2019</t>
  </si>
  <si>
    <t>http://www.tribunalqro.gob.mx/transparencia/leeDoc.php?cual=8040&amp;transpliga=1</t>
  </si>
  <si>
    <t>TSJ-DJ-109/2019</t>
  </si>
  <si>
    <t>Asignatura Pericial en Materia Familiar, Curso de Dictámenes Periciales Judiciales 2019</t>
  </si>
  <si>
    <t>http://www.tribunalqro.gob.mx/transparencia/leeDoc.php?cual=8039&amp;transpliga=1</t>
  </si>
  <si>
    <t>TSJ-DJ-112/2019</t>
  </si>
  <si>
    <t>Asignatura Pericial en Materia Penal, Curso de Dictámenes Periciales Judiciales 2019</t>
  </si>
  <si>
    <t>http://www.tribunalqro.gob.mx/transparencia/leeDoc.php?cual=8041&amp;transpliga=1</t>
  </si>
  <si>
    <t>TSJ-DJ-89/2019</t>
  </si>
  <si>
    <t>http://www.tribunalqro.gob.mx/transparencia/leeDoc.php?cual=8037&amp;transpliga=1</t>
  </si>
  <si>
    <t>TSJ-DJ-84/2019</t>
  </si>
  <si>
    <t>Asignatura Derecho Constitucional y Procesal Constitucional Estatal</t>
  </si>
  <si>
    <t>http://www.tribunalqro.gob.mx/transparencia/leeDoc.php?cual=7808&amp;transpliga=1</t>
  </si>
  <si>
    <t>TSJ-DJ-71/2019</t>
  </si>
  <si>
    <t>http://www.tribunalqro.gob.mx/transparencia/leeDoc.php?cual=7793&amp;transpliga=1</t>
  </si>
  <si>
    <t>TSJ-DJ-90/2019</t>
  </si>
  <si>
    <t>http://www.tribunalqro.gob.mx/transparencia/leeDoc.php?cual=7841&amp;transpliga=1</t>
  </si>
  <si>
    <t xml:space="preserve">Enrique </t>
  </si>
  <si>
    <t xml:space="preserve">López </t>
  </si>
  <si>
    <t>TSJ-DJ-111/2019</t>
  </si>
  <si>
    <t>Asignatura Ética del Perito, Curso de Dictámenes Periciales Judiciales 2019</t>
  </si>
  <si>
    <t>http://www.tribunalqro.gob.mx/transparencia/leeDoc.php?cual=7829&amp;transpliga=1</t>
  </si>
  <si>
    <t>TSJ-DJ-70/2019</t>
  </si>
  <si>
    <t>Asignatura Derechos Bancario de la Especialidad en Administración de Justicia</t>
  </si>
  <si>
    <t>http://www.tribunalqro.gob.mx/transparencia/leeDoc.php?cual=7790&amp;transpliga=1</t>
  </si>
  <si>
    <t xml:space="preserve">Mariela </t>
  </si>
  <si>
    <t>TSJ-DJ-82/2019</t>
  </si>
  <si>
    <t>http://www.tribunalqro.gob.mx/transparencia/leeDoc.php?cual=7804&amp;transpliga=1</t>
  </si>
  <si>
    <t>TSJ-DJ-86/2019</t>
  </si>
  <si>
    <t>Asignatura Ejecución de Sentencias Penales de la Especialidad en Administración de Justicia</t>
  </si>
  <si>
    <t>http://www.tribunalqro.gob.mx/transparencia/leeDoc.php?cual=7811&amp;transpliga=1</t>
  </si>
  <si>
    <t xml:space="preserve">Jorge  </t>
  </si>
  <si>
    <t>TSJ-DJ-91/2019</t>
  </si>
  <si>
    <t>http://www.tribunalqro.gob.mx/transparencia/leeDoc.php?cual=7842&amp;transpliga=1</t>
  </si>
  <si>
    <t>Daniel</t>
  </si>
  <si>
    <t>Morales</t>
  </si>
  <si>
    <t>TSJ-DJ-16/2020</t>
  </si>
  <si>
    <t>Capacitacion en Mecanismos Alternos de Solución de Controversias por los Jueces en las Audiencias Orales</t>
  </si>
  <si>
    <t>TSJ-DJ-88/2019</t>
  </si>
  <si>
    <t>TSJ-DJ-73/2019</t>
  </si>
  <si>
    <t>TSJ-DJ-1/2020</t>
  </si>
  <si>
    <t>TSJ-DJ-87/2019</t>
  </si>
  <si>
    <t>Asignatira Derecho Procesal Penal, especialidad en Administracion de Justicia</t>
  </si>
  <si>
    <t>TSJ-DJ-20/2020</t>
  </si>
  <si>
    <t>Asignatura de Investigacion Juridica de la Especialidad en Adminsitracion de Justicia</t>
  </si>
  <si>
    <t>Gerardo Porfirio</t>
  </si>
  <si>
    <t xml:space="preserve">Hernandez </t>
  </si>
  <si>
    <t>TSJ-DJ-29/2020</t>
  </si>
  <si>
    <t>Asignatura de Sociologia Juridica en la Especialidad de Admninistración de Justicia</t>
  </si>
  <si>
    <t>TSJ-DJ-126/2019</t>
  </si>
  <si>
    <t xml:space="preserve">Patricia </t>
  </si>
  <si>
    <t>Barrera</t>
  </si>
  <si>
    <t>Ordieres</t>
  </si>
  <si>
    <t>TSJ-DJ-54/2020</t>
  </si>
  <si>
    <t>Asigantura Desarrollo Humano y Familiar, recertificación de mediadores judiciales en materia familiar y civil</t>
  </si>
  <si>
    <t>TSJ-DJ-55/2020</t>
  </si>
  <si>
    <t>Asignatura Actualizacion en Derecho Civil y Mercantil</t>
  </si>
  <si>
    <t>http://www.tribunalqro.gob.mx/transparencia/leeDoc.php?cual=7840&amp;transpliga=1</t>
  </si>
  <si>
    <t>http://www.tribunalqro.gob.mx/transparencia/leeDoc.php?cual=7812&amp;transpliga=1</t>
  </si>
  <si>
    <t>http://www.tribunalqro.gob.mx/transparencia/leeDoc.php?cual=7795&amp;transpliga=1</t>
  </si>
  <si>
    <t>http://www.tribunalqro.gob.mx/transparencia/leeDoc.php?cual=8558&amp;transpliga=1</t>
  </si>
  <si>
    <t>http://www.tribunalqro.gob.mx/transparencia/leeDoc.php?cual=8559&amp;transpliga=1</t>
  </si>
  <si>
    <t>http://www.tribunalqro.gob.mx/transparencia/leeDoc.php?cual=8560&amp;transpliga=1</t>
  </si>
  <si>
    <t>http://www.tribunalqro.gob.mx/transparencia/leeDoc.php?cual=8561&amp;transpliga=1</t>
  </si>
  <si>
    <t>http://www.tribunalqro.gob.mx/transparencia/leeDoc.php?cual=8562&amp;transpliga=1</t>
  </si>
  <si>
    <t>http://www.tribunalqro.gob.mx/transparencia/leeDoc.php?cual=8563&amp;transpliga=1</t>
  </si>
  <si>
    <t>http://www.tribunalqro.gob.mx/transparencia/leeDoc.php?cual=8564&amp;transpliga=1</t>
  </si>
  <si>
    <t>TSJ-DJ-28/2020</t>
  </si>
  <si>
    <t>Asignatura " Desarrollo Humano II "</t>
  </si>
  <si>
    <t>Manuel</t>
  </si>
  <si>
    <t>TSJ-DJ-73/2020</t>
  </si>
  <si>
    <t>TSJ-DJ-78/2020</t>
  </si>
  <si>
    <t>TSJ-DJ-77/2020</t>
  </si>
  <si>
    <t>TSJ-DJ-76/2020</t>
  </si>
  <si>
    <t>TSJ-DJ-75/2020</t>
  </si>
  <si>
    <t>TSJ-DJ-74/2020</t>
  </si>
  <si>
    <t>Avila</t>
  </si>
  <si>
    <t>Asignatura " Evolución Interpretativa del Sistema Acusatorio Adversarial  "</t>
  </si>
  <si>
    <t>Asignatura " Sistema de Protección de la Infancia  "</t>
  </si>
  <si>
    <t>Asignatura " El papel de la Ética en la Actividad Judicial"</t>
  </si>
  <si>
    <t>Asignatura " Responsabilidad Administrativa de los Servidores Públicos  "</t>
  </si>
  <si>
    <t xml:space="preserve">Asignatura " Medios Alternos de Solución de Controversias"  </t>
  </si>
  <si>
    <t>Asignatura " Reforma Laboral"</t>
  </si>
  <si>
    <t>TSJ-DJ-95/2020</t>
  </si>
  <si>
    <t>Asignatura " Seminario de Investigación"</t>
  </si>
  <si>
    <t>TSJ-DJ-96/2020</t>
  </si>
  <si>
    <t>Asignatura " Derechos Humanos"</t>
  </si>
  <si>
    <t>TSJ-DJ-100/2020</t>
  </si>
  <si>
    <t>TSJ-DJ-101/2020</t>
  </si>
  <si>
    <t>TSJ-DJ-102/2020</t>
  </si>
  <si>
    <t>TSJ-DJ-103/2020</t>
  </si>
  <si>
    <t>TSJ-DJ-104/2020</t>
  </si>
  <si>
    <t>Asignatura " Desarrollo Humano I "</t>
  </si>
  <si>
    <t>Asignatura " Lingüistica "</t>
  </si>
  <si>
    <t>Asignatura de Hermenéutica Jurídica</t>
  </si>
  <si>
    <t>TSJ-DJ-107/2020</t>
  </si>
  <si>
    <t>TSJ-DJ-105/2020</t>
  </si>
  <si>
    <t>TSJ-DJ-88/2020</t>
  </si>
  <si>
    <t>TSJ-DJ-89/2020</t>
  </si>
  <si>
    <t>TSJ-DJ-85/2020</t>
  </si>
  <si>
    <t>TSJ-DJ-90/2020</t>
  </si>
  <si>
    <t>TSJ-DJ-86/2020</t>
  </si>
  <si>
    <t>TSJ-DJ-87/2020</t>
  </si>
  <si>
    <t>TSJ-DJ-110/2020</t>
  </si>
  <si>
    <t>TSJ-DJ-92/2020</t>
  </si>
  <si>
    <t>TSJ-DJ-97/2020</t>
  </si>
  <si>
    <t>TSJ-DJ-114/2020</t>
  </si>
  <si>
    <t>Carolina</t>
  </si>
  <si>
    <t>Olvera</t>
  </si>
  <si>
    <t>Rodriguez</t>
  </si>
  <si>
    <t>Ma. Fernanda</t>
  </si>
  <si>
    <t>Grimaldi</t>
  </si>
  <si>
    <t>Rebeca</t>
  </si>
  <si>
    <t xml:space="preserve">Padrón </t>
  </si>
  <si>
    <t>Torres</t>
  </si>
  <si>
    <t>Juana</t>
  </si>
  <si>
    <t>Cerritos</t>
  </si>
  <si>
    <t xml:space="preserve">Manuel </t>
  </si>
  <si>
    <t>Balleza</t>
  </si>
  <si>
    <t>Martinez</t>
  </si>
  <si>
    <t>Jose Leonardo</t>
  </si>
  <si>
    <t>Lara</t>
  </si>
  <si>
    <t>Muñoz</t>
  </si>
  <si>
    <t>Olga Liliana</t>
  </si>
  <si>
    <t>Tapia</t>
  </si>
  <si>
    <t>Alejandro</t>
  </si>
  <si>
    <t xml:space="preserve">León </t>
  </si>
  <si>
    <t>Guerrero</t>
  </si>
  <si>
    <t>Olivia</t>
  </si>
  <si>
    <t xml:space="preserve">Ochoa </t>
  </si>
  <si>
    <t>Lugo</t>
  </si>
  <si>
    <t>Asignatura Deontología Judicial</t>
  </si>
  <si>
    <t>Prestador de Servicios en Activo Fijo</t>
  </si>
  <si>
    <t>Prestador de Servicios en Psicologia</t>
  </si>
  <si>
    <t>Prestador de Servicios en Almacen Juridico</t>
  </si>
  <si>
    <t>Asignatura "Jurisprudencia"</t>
  </si>
  <si>
    <t>Amir Nicolas</t>
  </si>
  <si>
    <t>Franco</t>
  </si>
  <si>
    <t>TSJ-DJ-126/2020</t>
  </si>
  <si>
    <t>TSJ-DJ-125/2020</t>
  </si>
  <si>
    <t>Asignatura Administración Judicial grupo A</t>
  </si>
  <si>
    <t>Asignatura Administración Judicial grupo B</t>
  </si>
  <si>
    <t>Gallegos</t>
  </si>
  <si>
    <t>Velazquez</t>
  </si>
  <si>
    <t>TSJ-DJ-115/2020</t>
  </si>
  <si>
    <t>Luis</t>
  </si>
  <si>
    <t xml:space="preserve">Roberto </t>
  </si>
  <si>
    <t>Perez</t>
  </si>
  <si>
    <t>Alonso</t>
  </si>
  <si>
    <t>TSJ-DJ-116/2020</t>
  </si>
  <si>
    <t>Aguillon</t>
  </si>
  <si>
    <t>TSJ-DJ-127/2020</t>
  </si>
  <si>
    <t>Ruben</t>
  </si>
  <si>
    <t>Cardoza</t>
  </si>
  <si>
    <t>Moyron</t>
  </si>
  <si>
    <t>TSJ-DJ-52/2020</t>
  </si>
  <si>
    <t>Asignatura "Habilidades, herramientas  y técnicas para mediar</t>
  </si>
  <si>
    <t>TSJ-DJ-130/2020</t>
  </si>
  <si>
    <t xml:space="preserve"> asignaturas "Sistema de audiencias y pruebas en particular, Audiencia preliminar, Incidentes, tercerías, providencias precautorias y ejecución de la sentencia, Técnicas, habilidades y destrezas del juicio oral. Al grupo "Único" del curso denominado "Taller de Capacitación para Jueces y personal Judicial del Proceso Oral Mercantil"</t>
  </si>
  <si>
    <t>Guillermo</t>
  </si>
  <si>
    <t>Del castillo</t>
  </si>
  <si>
    <t>asignaturas "1.-Principios del juicio oral mercantil. Teoría del caso, 2.- Audiencias de juicio, 3.- Emisión y explicación de sentencia, 4.-Incidentes, tercerías, providencias precautorias y ejecución de la sentencia, 5.- Técnicas, habilidades y destrezas del juicio oral," al grupo Único del curso denominado "Taller de capacitación para Jueces y personal judicial del proceso oral mercantil".</t>
  </si>
  <si>
    <t>TSJ-DJ-129/2020</t>
  </si>
  <si>
    <t>CAROLINA OLVERA RODRIGUEZ</t>
  </si>
  <si>
    <t>MARIA FERNANDA GARCIA TORRES</t>
  </si>
  <si>
    <t>JOSE LEONARDO LARA MUÑOZ</t>
  </si>
  <si>
    <t>TAPIA MARTINEZ OLGA LILIANA</t>
  </si>
  <si>
    <t>CECILIA MORALES RESENDIZ</t>
  </si>
  <si>
    <t>DESARROLLO Y CONSULTORIA EN SISTEMAS SA DE CV</t>
  </si>
  <si>
    <t>ESPINOSA UGALDE MA DOLORES DEL PUEBLITO</t>
  </si>
  <si>
    <t>SEGUROS VE POR MAS, S.A., GRUPO FINANCIERO VE POR MAS</t>
  </si>
  <si>
    <t>GILBERTO ARIEL ORTEGA RODRIGUEZ</t>
  </si>
  <si>
    <t>GRUPO NACIONAL PROVINCIAL S.A.B.</t>
  </si>
  <si>
    <t>LUIS VELAZQUEZ GALLEGOS</t>
  </si>
  <si>
    <t>OLIVIA OCHOA LUGO</t>
  </si>
  <si>
    <t>ROBERTO PEREZ ALONSO</t>
  </si>
  <si>
    <t>ALEJANDRO AGUILLON PEREZ</t>
  </si>
  <si>
    <t>AUTOCOM NOVA SAPI DE CV</t>
  </si>
  <si>
    <t>JOSE MANUEL LARA PEREZ</t>
  </si>
  <si>
    <t>EDIFICACIÓN URBANA TRES CAMINOS, S.A. de C.V</t>
  </si>
  <si>
    <t>AUTOTRANSPORTE ESPECIALIZADO RMRZ S DE RL DE CV</t>
  </si>
  <si>
    <t>HERNÁNDEZ ÁLVAREZ JHON DANIEL</t>
  </si>
  <si>
    <t>REBECA PADRON HERNANDEZ</t>
  </si>
  <si>
    <t>JOSCELINE AMAIRANE BELTRAN</t>
  </si>
  <si>
    <t>MANUEL BALLEZA MARTINEZ</t>
  </si>
  <si>
    <t>FIDEICOMISO PROMOTOR DE PROYECTOS ECONOMICOS Y DE BIENESTAR SOCIAL, QRONOS</t>
  </si>
  <si>
    <t>GEART INTERNATIONAL S.A. DE C.V.</t>
  </si>
  <si>
    <t>HEBA CONSTRUCCIONES SA DE CV</t>
  </si>
  <si>
    <t>PEREZ PEDRAZA ERIC</t>
  </si>
  <si>
    <t>MEDINA CABRAL JESUS OSCAR</t>
  </si>
  <si>
    <t>ESPINOZA CABRAL MARIA DEL CARMEN</t>
  </si>
  <si>
    <t>ESPONDA TIRADO NORA VERONICA</t>
  </si>
  <si>
    <t>GARCIA OLVERA GABRIELA ALEJANDRA</t>
  </si>
  <si>
    <t>PEREZ PEDRAZA EVERARDO</t>
  </si>
  <si>
    <t>LOPEZ CASTRO ENRIQUE</t>
  </si>
  <si>
    <t>AVENDAÑO GONZALEZ LUIS EUSEBIO ALBERTO</t>
  </si>
  <si>
    <t>EDUARDO SARABIA SANCHEZ</t>
  </si>
  <si>
    <t>MARIA OFELIA SANCHEZ MORELOS</t>
  </si>
  <si>
    <t>DE JESUS BARRERA DIANA</t>
  </si>
  <si>
    <t>IMPRESOS GUILLEN S.A. DE C.V.</t>
  </si>
  <si>
    <t>VALDELAMAR HERNANDEZ ARMANDO</t>
  </si>
  <si>
    <t>HERNANDEZ ARTEAGA TIMOTEO</t>
  </si>
  <si>
    <t>DDA OLGUIN S.A. DE C.V.</t>
  </si>
  <si>
    <t>MAVA CONSORCIO QUERETANO INDUSTRIAL, COMERCIAL Y DE SERVICIOS SA DE CV</t>
  </si>
  <si>
    <t>ECO FLUSH SA DE CV</t>
  </si>
  <si>
    <t>PROLIMPIEZA .S.A.DE C.V.</t>
  </si>
  <si>
    <t>JUAN RICARDO JIMENEZ GOMEZ</t>
  </si>
  <si>
    <t>PONCE VILLA MARIELA</t>
  </si>
  <si>
    <t>JOSE CARLOS ROJANO ESQUIVEL</t>
  </si>
  <si>
    <t>UGALDE ROJAS ARTURO</t>
  </si>
  <si>
    <t>MARISELA SANDOVAL LOPEZ</t>
  </si>
  <si>
    <t>TOVAR ESPARZA EUGENIO ENRIQUE</t>
  </si>
  <si>
    <t>SERRANO CEBALLOS JORGE</t>
  </si>
  <si>
    <t>PATRICIA SEGUNDO AGUILAR</t>
  </si>
  <si>
    <t>BELTRAN ALVAREZ JAVIER</t>
  </si>
  <si>
    <t>LETICIA DE LOURDES OBREGON BRACHO</t>
  </si>
  <si>
    <t>ORTEGA CERBON JOSE ANTONIO</t>
  </si>
  <si>
    <t>EDGARDO SAUL CONTRERAS ARIAS</t>
  </si>
  <si>
    <t>EQUIPOS COMERCIALES DE QUERETARO, S.A. DE C.V.</t>
  </si>
  <si>
    <t>SOSA AMENEYRO WENDY</t>
  </si>
  <si>
    <t>ASIAMI SA. DE CV.</t>
  </si>
  <si>
    <t>ASISCOM, S.A. DE C.V.</t>
  </si>
  <si>
    <t>DISTRIBUIDORA BRESME QUERETARO SA DE CV</t>
  </si>
  <si>
    <t>GARCIA GUZMAN PAMELA OLIMPIA</t>
  </si>
  <si>
    <t>OLVERA</t>
  </si>
  <si>
    <t>RODRIGUEZ</t>
  </si>
  <si>
    <t>CAROLINA</t>
  </si>
  <si>
    <t xml:space="preserve">GARCIA </t>
  </si>
  <si>
    <t>TORRES</t>
  </si>
  <si>
    <t>MARIA FERNANDA</t>
  </si>
  <si>
    <t>LARA</t>
  </si>
  <si>
    <t>MUÑOZ</t>
  </si>
  <si>
    <t>JOSE LEONARDO</t>
  </si>
  <si>
    <t xml:space="preserve">TAPIA </t>
  </si>
  <si>
    <t>MARTINEZ</t>
  </si>
  <si>
    <t>OLGA LILIANA</t>
  </si>
  <si>
    <t>ESPINOSA</t>
  </si>
  <si>
    <t>UGALDE</t>
  </si>
  <si>
    <t>MARIA DOLORES DEL PUEBLITO</t>
  </si>
  <si>
    <t xml:space="preserve">VELAZQUEZ </t>
  </si>
  <si>
    <t>GALLEGOS</t>
  </si>
  <si>
    <t>LUIS</t>
  </si>
  <si>
    <t>OCHOA</t>
  </si>
  <si>
    <t>LUGO</t>
  </si>
  <si>
    <t>OLIVIA</t>
  </si>
  <si>
    <t>PEREZ</t>
  </si>
  <si>
    <t>ALONSO</t>
  </si>
  <si>
    <t>ROBERTO</t>
  </si>
  <si>
    <t>AGUILLON</t>
  </si>
  <si>
    <t>ALEJANDRO</t>
  </si>
  <si>
    <t>PADRON</t>
  </si>
  <si>
    <t>HERNANDEZ</t>
  </si>
  <si>
    <t>REBECA</t>
  </si>
  <si>
    <t>JOCELINE AMAIRANE</t>
  </si>
  <si>
    <t>BALLEZA</t>
  </si>
  <si>
    <t>MANUEL</t>
  </si>
  <si>
    <t>PEDRAZA</t>
  </si>
  <si>
    <t>ERIC</t>
  </si>
  <si>
    <t>MEDINA</t>
  </si>
  <si>
    <t>CABRAL</t>
  </si>
  <si>
    <t>JESUS OSCAR</t>
  </si>
  <si>
    <t xml:space="preserve">ESPINOZA </t>
  </si>
  <si>
    <t>MARIA DEL CARMEN</t>
  </si>
  <si>
    <t>ESPONDA</t>
  </si>
  <si>
    <t>TIRADO</t>
  </si>
  <si>
    <t>NORA VERONICA</t>
  </si>
  <si>
    <t xml:space="preserve">MUÑOZ </t>
  </si>
  <si>
    <t>JOSE LARA</t>
  </si>
  <si>
    <t>GABRIELA ALEJANDRA</t>
  </si>
  <si>
    <t>EVERARDO</t>
  </si>
  <si>
    <t xml:space="preserve">LOPEZ </t>
  </si>
  <si>
    <t>CASTRO</t>
  </si>
  <si>
    <t>ENRIQUE</t>
  </si>
  <si>
    <t>AVENDAÑO</t>
  </si>
  <si>
    <t>GONZALEZ</t>
  </si>
  <si>
    <t>LUIS EUSEBIO ALBERTO</t>
  </si>
  <si>
    <t xml:space="preserve">SARABIA </t>
  </si>
  <si>
    <t>SANCHEZ</t>
  </si>
  <si>
    <t>EDUARDO</t>
  </si>
  <si>
    <t>DE JESUS</t>
  </si>
  <si>
    <t xml:space="preserve">BARRERA </t>
  </si>
  <si>
    <t>DIANA</t>
  </si>
  <si>
    <t>JIMENEZ</t>
  </si>
  <si>
    <t>GOMEZ</t>
  </si>
  <si>
    <t>JUAN RICARDO</t>
  </si>
  <si>
    <t xml:space="preserve">AVENDAÑO </t>
  </si>
  <si>
    <t>PONCE</t>
  </si>
  <si>
    <t>VILLA</t>
  </si>
  <si>
    <t>MARIELA</t>
  </si>
  <si>
    <t xml:space="preserve">ROJANO </t>
  </si>
  <si>
    <t>ESQUIVEL</t>
  </si>
  <si>
    <t>JOSE CARLOS</t>
  </si>
  <si>
    <t xml:space="preserve">UGALDE </t>
  </si>
  <si>
    <t>ROJAS</t>
  </si>
  <si>
    <t>ARTURO</t>
  </si>
  <si>
    <t>SANDOVAL</t>
  </si>
  <si>
    <t>MARISELA</t>
  </si>
  <si>
    <t xml:space="preserve">TOVAR </t>
  </si>
  <si>
    <t>ESPARZA</t>
  </si>
  <si>
    <t>EUGENIO RENE</t>
  </si>
  <si>
    <t>SERRANO</t>
  </si>
  <si>
    <t xml:space="preserve">CEBALLOS </t>
  </si>
  <si>
    <t>JORGE</t>
  </si>
  <si>
    <t>SEGUNDO</t>
  </si>
  <si>
    <t>AGUILAR</t>
  </si>
  <si>
    <t>PATRICIA</t>
  </si>
  <si>
    <t>BELTRAN</t>
  </si>
  <si>
    <t xml:space="preserve">ALVAREZ </t>
  </si>
  <si>
    <t>JAVIER</t>
  </si>
  <si>
    <t>OBREGON</t>
  </si>
  <si>
    <t>BRACHO</t>
  </si>
  <si>
    <t>LETICIA DE LOURDES</t>
  </si>
  <si>
    <t>ORTEGA</t>
  </si>
  <si>
    <t xml:space="preserve">CERBON </t>
  </si>
  <si>
    <t>JOSE ANTONIO</t>
  </si>
  <si>
    <t xml:space="preserve">CONTRERAS </t>
  </si>
  <si>
    <t>ARIAS</t>
  </si>
  <si>
    <t>EDGARDO SAUL</t>
  </si>
  <si>
    <t>GARCIA</t>
  </si>
  <si>
    <t>GUZMAN</t>
  </si>
  <si>
    <t>PAMELA</t>
  </si>
  <si>
    <t>CONTRATO TSJ-DJ-88/2020 SERVICIOS PROFESIONALES COMO AUXILIAR EN ACTIVO FIJO, AUTORIZACIÓN CONSEJO DE LA JUDICATURA DEL 17 DE JULIO DE 2020.</t>
  </si>
  <si>
    <t>CONTRATO TSJ-DJ-90/2020 SERVICIOS PROFESIONALES COMO AUXILIAR EN ACTIVO FIJO, AUTORIZACIÓN CONSEJO DE LA JUDICATURA DEL 17 DE JULIO DE 2020.</t>
  </si>
  <si>
    <t>CONTRATO TSJ-DJ-110/2020 SERVICIOS PROFESIONALES COMO AUXILIAR EN ACTIVO FIJO, AUTORIZACIÓN CONSEJO DE LA JUDICATURA DEL 17 DE JULIO DE 2020.</t>
  </si>
  <si>
    <t>CONTRATO TSJ-DJ-92/2020 SERVICIOS PROFESIONALES COMO AUXILIAR EN ACTIVO FIJO, AUTORIZACIÓN CONSEJO DE LA JUDICATURA DEL 17 DE JULIO DE 2020.</t>
  </si>
  <si>
    <t>CONTRATO TSJ-DJ-093/2020. AUTORIZACIÓN DE CONSEJO 17/DIC/2019. AUTORIZACIÓN DE COMITE 05/AGO/2020. CONCEPTO - SERVICIO DE FUMIGACIÓN A EDIFICIOS E INSTALACIONES DEL PODER JUDICIAL DEL ESTADO DE QUERÉTARO</t>
  </si>
  <si>
    <t>CONTRATO TSJ-DJ-001/2021, Póliza de mantenimiento anual para el ejercicio</t>
  </si>
  <si>
    <t>2021 del Sistema SASiete y del servicio de timbrado de nómina y facturación con</t>
  </si>
  <si>
    <t>volumen de 36,000 timbres</t>
  </si>
  <si>
    <t>CONTRATO TSJ-DJ-002/2021. Aseroria, consultoria y patrocinio juridico en materia laboral. Autorizado en consejo de la judicatura del 19 de noviembre de 2020.</t>
  </si>
  <si>
    <t>CONTRATO TSJ-DJ-005/2021. Seguro de vida del personal del Poder Judicial del Estado de Querétaro, Autorización del Consejo de la Judicatura el día 19 de noviembre de 2020 y comité de adquisiciones del 28 de diciembre de 2020</t>
  </si>
  <si>
    <t>CONTRATO TSJ-DJ-128/2020 ARRENDAMIENTO INMUEBLE JUZGADOS CIVILES SAN JUAN DEL RIO, AUTORIZADO EN SESION DEL CONSEJO DE LA JUDICATURA DEL 10 DE SEPTIEMBRE DE 2019</t>
  </si>
  <si>
    <t>CONTRATO TSJ-DJ-004/2021. Póliza del Seguro de Gastos Médicos Mayores para el Funcionariado adscrito al Poder Judicial del Estado de Querétaro, autorización del consejo de fecha 19 de noviembre de 2020 y fallo de adjudicación el día 29 de diciembre de 2020.</t>
  </si>
  <si>
    <t>CONTRATO TSJ-DJ-115/2020 SERVICIOS PROFESIONALES AUXILIAR EN EL DEPARTAMENTO DE ALMACEN JURIDICO, CONSEJO DE LA JUDICATURA 27 DE AGOSTO DE 2020.</t>
  </si>
  <si>
    <t>CONTRATO TSJ-DJ-114/2020 SERVICIOS PROFESIONALES AUXILIAR EN EL DEPARTAMENTO DE ALMACEN JURIDICO, CONSEJO DE LA JUDICATURA 27 DE AGOSTO DE 2020.</t>
  </si>
  <si>
    <t>CONTRATO TSJ-DJ-116/2020 SERVICIOS PROFESIONALES AUXILIAR EN EL DEPARTAMENTO DE ALMACEN JURIDICO, CONSEJO DE LA JUDICATURA 27 DE AGOSTO DE 2020.</t>
  </si>
  <si>
    <t>CONTRATO TSJ-DJ-127/2020 SERVICIOS PROFESIONALES AUXILIAR EN EL DEPARTAMENTO DE ALMACEN JURIDICO, CONSEJO DE LA JUDICATURA 27 DE AGOSTO DE 2020.</t>
  </si>
  <si>
    <t>CONTRATO: TSJ-DJ-82/2020. AUTORIZACION DEL CONSEJO: 17-DICIEMBRE-2019 APARTADO 2-12, AUTORIZACION DEL COMITE: 09-JULIO-2020. MANTENIIENTO PREVENTIVO MENOR Y MAYOR A: 20 VEHICULOS MARCA NISSAN, TIPO VERSA, MODELO 2019. 2 VEHICULOS MARCA NISSAN, TIPO NP300 ESTACAS, MODELO 2018 Y UN VEHICULO MARCA NISSAN, TIPO MARCH, MODELO 2018.</t>
  </si>
  <si>
    <t>CONTRATO TSJ-DJ-007/2021, Servicio de Mantenimiento preventivo y correctivo, asistencia vial y gestión de verificación del parque vehicular del Poder Judicial del Estado de Querétaro, autorización del consejo 19-nov-20, comité de adquisiciones 21-dic-20</t>
  </si>
  <si>
    <t>CONTRATO TSJ-DJ-140/2020 ADECUACION DEL AREA DE CAFETERIA COORDINACION ADMINISTRATIVA, UNIDAD MEDICA (ENFERMERIA) Y AREA DE ESTACIONAMIENTO DE CENTRO DE JUSTICIA FINIQUITO</t>
  </si>
  <si>
    <t>CONTRATO TSJ-DJ-008/2021 Autransportes Especializados Rmrz S de R.L. de C.V.  Autorizacion de consejo 14/12/2020 y comite de adq. 18/12/2020</t>
  </si>
  <si>
    <t>CONTRATO TSJ-DJ-132/2020 ADECUACION DEL JUZGADO TERCERO MENOR Y DIRECCION DE PSICOLOGIA DEL PODER JUDICIAL FECHA DE CONSEJO 28 DE NOVIEMBRE Y 18 DE NOVIEMBRE DE 2020 COMITE DE ADQUISICIONES 18 DE NOVIEMBRE DEL 2020</t>
  </si>
  <si>
    <t>CONTRATO TSJ-DJ-017/2021 Servicios Profesionales como Trabajadora Social, en la dirección de psicologia, autorización de consejo de fecha 13 de enero de 2021.</t>
  </si>
  <si>
    <t>CONTRATO TSJ-DJ-018/2021 Servicios Profesionales como Psicologa, en la dirección de psicologia, autorización de consejo de fecha 13 de enero de 2021.</t>
  </si>
  <si>
    <t>CONTRATO TSJ-DJ-019/2021 Servicios Profesionales como Psicologo, en la dirección de psicologia, autorización de consejo de fecha 13 de enero de 2021.</t>
  </si>
  <si>
    <t>TSJ-DJ-14/2021. SERVICIOS PROFESIONALES COMO AUXILIAR EN EL ALMACÉN JURÍDICO. AUTORIZACIÓN DEL CONSEJO DE LA JUDICATURA DEL 13/01/2021.</t>
  </si>
  <si>
    <t>"CALCULO DE INSTALACIÓN ELÉCTRICA PARA LA ADAPTACI´NO DE LOS NUEVOS JUZGADOS EN EL EDIFICIO DE ORALIDAD PENAL DEL PODER JUDICIAL DE QUERÉTARO"</t>
  </si>
  <si>
    <t>CONTRATO TSJ-DJ-121/2020 ADECUACION TECHUMBRE EN NAVE PRINCIPAL CENTRO DE JUSTICIA DEL PODER JUDICIAL FECHA DE CONSEJO 27 DE AGOSTO DEL 2020 FECHA DE COMITE 05 DE OCTUBRE DEL 2020</t>
  </si>
  <si>
    <t>CONSTRUCCIÓN DEL EDIFICIO DE GESTIÓN JURÍDICA Y JUECES DEL PODER JUDICIAL DEL ESTADO DE QUERÉTARO</t>
  </si>
  <si>
    <t>Ciudad Judicial Juzgados Civiles de San Juan del Río, bajo el Contrato CEI OE 091/2020.</t>
  </si>
  <si>
    <t>CONTRATO TSJ-DJ-011/2021 Servicios Profesionales en el almacén, autorización de consejo de fecha 13 de enero de 2021.</t>
  </si>
  <si>
    <t>CONTRATO TSJ-DJ-013/2021 Servicios Profesionales en el almacén, autorización de consejo de fecha 13 de enero de 2021.</t>
  </si>
  <si>
    <t>CONTRATO TSJ-DJ-10/2021 SERVICIOS PROFESIONALES COMO AUXILIAR EN ACTIVO FIJO, AUTORIZACIÓN CONSEJO DE LA JUDICATURA 13 DE ENERO</t>
  </si>
  <si>
    <t>CONTRATO TSJ-DJ-12/2021 SERVICIOS PROFESIONALES COMO AUXILIAR EN ACTIVO FIJO, AUTORIZACIÓN CONSEJO DE LA JUDICATURA 13 DE ENERO</t>
  </si>
  <si>
    <t>CONTRATO TSJ-DJ-15/2021 SERVICIOS PROFESIONALES COMO AUXILIAR EN ACTIVO FIJO, AUTORIZACIÓN CONSEJO DE LA JUDICATURA 13 DE ENERO</t>
  </si>
  <si>
    <t>CONTRATO TSJ-DJ-16/2021 SERVICIOS PROFESIONALES COMO AUXILIAR EN ACTIVO FIJO, AUTORIZACIÓN CONSEJO DE LA JUDICATURA 13 DE ENERO</t>
  </si>
  <si>
    <t>CONTRATO TSJ-DJ-21/2021 SERVICIOS PROFESIONALES COMO AUXILIAR EN ACTIVO FIJO, AUTORIZACIÓN CONSEJO DE LA JUDICATURA 13 DE ENERO</t>
  </si>
  <si>
    <t>CONTRATO TSJ-DJ-099/2020, asignatura " Sistema Judicial ", al Grupo único, del primer  Semestre de la Octava Generación de la Maestría en Administración de Justicia, autorización de Consejo 17 de julio 2020.</t>
  </si>
  <si>
    <t>CONTRATO TSJ-DJ-103/2020, asignatura " Deontología Judicial ", al Grupo " A ", del Primer  Semestre de la Décima Sexta Generación de la Especialidad en Administración de Justicia, autorización de Consejo 17 de julio 2020.</t>
  </si>
  <si>
    <t>CONTRATO TSJ-DJ-106/2020, asignatura " Hermenéutica Jurídica ", al Grupo " B ", del Primer  Semestre de la Décima Sexta Generación de la Especialidad en Administración de Justicia, autorización de Consejo 17 de julio 2020.</t>
  </si>
  <si>
    <t>CONTRATO TSJ-DJ-098/2020, asignatura " Responsabilidad Jurídica ", al Grupo " Único ", del Primer  Semestre de la Octava Generación de la Maestría en Administración de Justicia, autorización de Consejo 17 de julio 2020.</t>
  </si>
  <si>
    <t>TSJ-DJ-39/2020 CONTRATO DE PRESTACIÓN DE SERVICIOS DE SEGURIDAD Y VIGILACIA PRIVADA</t>
  </si>
  <si>
    <t>CONTRATO TSJ-DJ-20/2021 Prestador de Servicios en Almacen Aut. de Cosnejo 13 de enero 2021</t>
  </si>
  <si>
    <t>AUTORIZACIÓN CONSEJO DE LA JUDICATURA DEL 17 DE DICIEMBRE DE 2020 Y FALLO DE ADJUDICACIÓN DEL 10 DE FEBRERO DE 2021 CONCURSO DE IMPRESOS CONTRATO TSJ-DJ-22/2021</t>
  </si>
  <si>
    <t>AUTORIZACIÓN CONSEJO DE LA JUDICATURA DEL 17 DE DICIEMBRE DE 2020 Y FALLO DE ADJUDICACIÓN DEL DIA 10 DE FEBRERO DE 2021 CONCURSO DE IMPRESOS CONTRATO JURIDICO NO. TSJ-DJ-24-2021</t>
  </si>
  <si>
    <t>AUTORIZACIÓN CONSEJO DE LA JUDICATURA DEL 17 DE DICIEMBRE DE 2020 Y FALLO DE ADJUDICACIÓN DEL DIA 10 DE FEBRERO DE 2021 CONCURSO DE IMPRESOS CONTRATO JURIDICO NO. TSJ-DJ-23/2021</t>
  </si>
  <si>
    <t>ADENDUM CONTRATO TSJ-DJ-139-1/2020/2021 APLICACION DE PINTURA EN NAVE PRINCIPAL DE CENTRO DE JUSTICIA DEL PODER JUDICIAL AUTORIZACION DE CONSEJO 13 DE ENERO DEL 2021 AUTORIZACION DE COMITE 5 DE FEBRERO DEL 2021</t>
  </si>
  <si>
    <t>CONTRATO TSJ-DJ-139/2020 APLICACION DE PINTURA EN NAVE PRINCIPAL DE CENTRO DE JUSTICIA DEL PODER JUDICIAL AUTORIZACION DE CONSEJO 28 DE SEPTIEMBRE DEL 2020 Y FECHA DE COMITE 23 DE NOVIEMBRE DEL 2020</t>
  </si>
  <si>
    <t>ADENDUM CONTRATO TSJ-DJ-140/2020 ADECUACION DEL AREA DE CAFETERIA COORDINACION ADMINISTRATIVA, UNIDAD MEDICA (ENFERMERIA) Y AREA DE ESTACIONAMIENTO DE CENTRO DE JUSTICIA FECHA DE CONSEJO 13 DE ENERO DEL 2021 FECHA DE COMITE 5 DE FEBRERO DEL 2021</t>
  </si>
  <si>
    <t>CONTRATO TSJ-DJ-25/2021 DE PRESTACIÓN DE SERVICIOS DE SEGURIDAD Y VIGILANCIA PRIVADA.</t>
  </si>
  <si>
    <t>CONTRATO TSJ-DJ/44/2021 MAVA CONSORCIO QUERETANO INDUSTRIAL COMERCIAL Y DE SERVICIOS SA DE CV. AUTORIZACION CONSEJO DE LA JUDICATURA DEL 17 DE DICIEMBRE DEL 2020 Y FALLO DE ADJUDICACION DEL 3 DE MARZO DE 2021 CONCURSO 002/2021/CIR/ARTICULOS DE LIMPIEZA PARA LAS ÁREAS DEL PODER JUDICIAL</t>
  </si>
  <si>
    <t>CONTRATO TSJ-DJ-45/2021 ECO FLUSH S.A. DE C.V. AUTORIZACION CONSEJO DE LA JUDICATURA DEL 17 DE DICIEMBRE DEL 2020 Y FALLO DE ADJUDICACION DEL 3 DE MARZO DE 2021 CONCURSO 002/2021/CIR/ARTICULOS DE LIMPIEZA PARA LAS ÁREAS DEL PODER JUDICIAL</t>
  </si>
  <si>
    <t>CONTRATO TSJ-DJ-46/2021 PROLIMPIEZA S.A. DE C.V. AUTORIZACION CONSEJO DE LA JUDICATURA DEL 17 DE DICIEMBRE DEL 2020 Y FALLO DE ADJUDICACION DEL 3 DE MARZO DE 2021 CONCURSO 002/2021/CIR/ARTICULOS DE LIMPIEZA PARA LAS ÁREAS DEL PODER JUDICIAL</t>
  </si>
  <si>
    <t>CONTRATO TSJ-DJ-26/2021 por servicios de capacitación, respecto de la asignatura "Seminario de Investigación II" al grupo único del programa academico de Maestría en Administración de Justicia Octava Generación con autorización de Consejo en sesión del 17 de Julio de 2020.  </t>
  </si>
  <si>
    <t>CONTRATO TSJ-DJ-27/2021 por servicios de Capacitación, respecto a la asignatura de "Derecho Constitucional y Procesal Constitucional Estatal" del segundo semestre de la Octava generación del grupo único del programa academico de Maestría en Administración de Justicia, con autorización de Consejo del 17 de Julio de 2020.</t>
  </si>
  <si>
    <t>CONTRATO TSJ-DJ-28/2021 por servicios de capacitación, respecto de la asignatura de "Argumentación Jurídica" al grupo único del programa academico de Maestría en Administración de Justicia Octava Gneración, con autorización del Consejo del 17 de Julio de 2020.</t>
  </si>
  <si>
    <t>CONTRATO TSJ-DJ-29/2021 por servicios de capacitación, respecto de la asignatura de "Aspectos Procesales de los Derechos Humanos" al grupo único de Mastría en Administración de Justicia Octava Generación, con autorización de Consejo del 17 de Julio de 2020.</t>
  </si>
  <si>
    <t>CONTRATO TSJ-DJ-30/2021 por servicios de capacitación respecto a la asignatura de "Amparo Penal" al grupo de Penal del programa academcico de Especialidad en Administración de Justicia Décimo Sexta Generación, con autorización del Consejo en sesión de 17 de Julio de 2020</t>
  </si>
  <si>
    <t>CONTRATO TSJ-DJ-31/2021 por servicios de capacitación respecto a la signatura de "Dercho Procesal Familiar " al Grupo de Familiar Décimo Sexta Generación del programa academico de Especialidad en Administración de Justicia con autorización de Consejo en sesión del 17 de Julio de 2020.</t>
  </si>
  <si>
    <t>CONTRATO TSJ-DJ-32/2021 por servicios de capacitación respecto a la signatura de "Divorcios " al Grupo de Familiar Décimo Sexta Generación del programa academico de Especialidad en Administración de Justicia con autorización de Consejo en sesión del 17 de Julio de 2020.</t>
  </si>
  <si>
    <t>CONTRATO TSJ-DJ-33/2021 por servicios de capacitación respecto a la signatura de "Alimentos " al Grupo de Familiar Décimo Sexta Generación del programa academico de Especialidad en Administración de Justicia con autorización de Consejo en sesión del 17 de Julio de 2020.</t>
  </si>
  <si>
    <t>CONTRATO TSJ-DJ-34/2021 por servicios de capacitación respecto a la signatura de "Derechos del Menor " al Grupo de Familiar Décimo Sexta Generación del programa academico de Especialidad en Administración de Justicia con autorización de Consejo en sesión del 17 de Julio de 2020.</t>
  </si>
  <si>
    <t>CONTRATO TSJ-DJ-35/2021 por servicios de capacitación respecto a la signatura de "Sucesorio " al Grupo de Familiar Décimo Sexta Generación del programa academico de Especialidad en Administración de Justicia con autorización de Consejo en sesión del 17 de Julio de 2020.</t>
  </si>
  <si>
    <t>CONTRATO TSJ-DJ-36/2021 por servicios de capacitación respecto a la signatura de "Derecho Bancario " al Grupo de Civil Décimo Sexta Generación del programa academico de Especialidad en Administración de Justicia con autorización de Consejo en sesión del 17 de Julio de 2020.</t>
  </si>
  <si>
    <t>CONTRATO TSJ-DJ-37/2021 por servicios de capacitación respecto a la signatura de "Contratos Civiles " al Grupo de Civil Décimo Sexta Generación del programa academico de Especialidad en Administración de Justicia con autorización de Consejo en sesión del 17 de Julio de 2020.</t>
  </si>
  <si>
    <t>CONTRATO TSJ-DJ-38/2021 por servicios de capacitación respecto a la signatura de "Contratos Civiles " al Grupo de Civil Décimo Sexta Generación del programa academico de Especialidad en Administración de Justicia con autorización de Consejo en sesión del 17 de Julio de 2020.</t>
  </si>
  <si>
    <t>CONTRATO TSJ-DJ-40/2021 por servicios de capacitación respecto a la asignatura de "Teoría del Tipo Penal " al Grupo de Penal Décimo Sexta Generación del programa academico de Especialidad en Administración de Justicia con autorización de Consejo en sesión del 17 de Julio de 2020.</t>
  </si>
  <si>
    <t>CONTRATO TSJ-DJ-41/2021 por servicios de capacitación respecto de la materia de "Justicia para adolescentes" al grupo de Penal del programa academico de Especialidad en Administración de Justicia Décimo Sexta Generación, con autorización de Consejo en sesión del 17 de julio de 2020.</t>
  </si>
  <si>
    <t>CONTRATO TSJ-DJ-42/2021 por servicios de capacitación respecto de la materia de "Teoría del Caso" al grupo de Penal del programa academico de Especialidad en Administración de Justicia Décimo Sexta Generación, con autorización de Consejo en sesión del 17 de julio de 2020.</t>
  </si>
  <si>
    <t>CONTRATO TSJ-DJ-43/2021 por servicios de capacitación respecto de la materia de "Derecho Procesal Penal" al grupo de Penal del programa academico de Especialidad en Administración de Justicia Décimo Sexta Generación, con autorización de Consejo en sesión del 17 de julio de 2020.</t>
  </si>
  <si>
    <t>CONTRATO TSJ-DJ-48/2021 por servicios de capacitación respecto de la materia de "Ejecución de Sanciones Penales" al grupo de Penal del programa academico de Especialidad en Administración de Justicia Décimo Sexta Generación, con autorización de Consejo en sesión del 17 de julio de 2020.</t>
  </si>
  <si>
    <t>CONTRATO TSJ-DJ-50/2021 EQUIPOS COMERCIALES MOBILIARIO AUTORIZACION CONSEJO DE LA JUDICATURA DEL 11 DE FEBRERO DE 2021 Y FALLO DE ADJUDICACION DEL 12 DE MARZO DE 2021</t>
  </si>
  <si>
    <t>CONTRATO TSJ-DJ-49/2021 WENDY SOSA AMENEYRO MOBILIARIO</t>
  </si>
  <si>
    <t>AUTORIZACION CONSEJO DE LA JUDICATURA DEL 11 DE FEBRERO DE 2021 Y FALLO DE ADJUDICACION DEL 12 DE MARZO DE 2021</t>
  </si>
  <si>
    <t>CONTRATO TSJ-DJ-55/2021 RENOVACION DE LICENCIAS FORTINET AUTORIZACIÓN CONSEJO DE LA JUDICATURA DEL DIA 10 DE MARZO DE 2021 Y FALLO DE ADJUDICACION DEL 22 DE MARZO DE 2021</t>
  </si>
  <si>
    <t>CONTRATO TSJ-DJ-51/2021 ASISCOM S.A. DE C.V. AUTORIZACIÓN CONSEJO DE LA JUDICATURA DEL 17 DE DICIEMBRE DE 2020 Y FALLO DE ADJUDICACION DEL 12 DE MARZO DE 2021</t>
  </si>
  <si>
    <t>CONTRATO TSJ-DJ-54/2021 DISTRIBUIDORA BRESME ADQUISICIÓN DIA DEL JUZGADOR POR INSTRUCCIÓN DE PRESIDENCIA DEL 25 DE FEBRERO DE 2021 Y COMITE DE ADQUISICIONES DEL 03 DE MARZO DE 2021</t>
  </si>
  <si>
    <t>CONTRATO TSJ-DJ-052/2021 Servicios Profesionales como Psicologo, en la dirección de psicologia, autorización de consejo de fecha 13 de enero de 2021.</t>
  </si>
  <si>
    <t>"CONSTRUCCIÓN DE LAS SALAS DE ORALIDAD CON ÁREA ADMINISTRATIVA, EN EL SEGUNDO NIVEL DEL EDIFICIO EXISTENTE DE LOS JUZGADOS DE ORALIDAD PENAL DE QUERÉTARO"  BAJO EL NÚMERO DE CONTRATO FQRONOS-OP-002/2021.</t>
  </si>
  <si>
    <t>TSJ-DJ-02/2021</t>
  </si>
  <si>
    <t>TSJ-DJ-17/2021</t>
  </si>
  <si>
    <t>TSJ-DJ-18/2021</t>
  </si>
  <si>
    <t>TSJ-DJ-19/2021</t>
  </si>
  <si>
    <t>TSJ-DJ-14/2021</t>
  </si>
  <si>
    <t>TSJ-DJ-11/2021</t>
  </si>
  <si>
    <t>TSJ-DJ-13/2021</t>
  </si>
  <si>
    <t>TSJ-DJ-10/2021</t>
  </si>
  <si>
    <t>TSJ-DJ-12/2021</t>
  </si>
  <si>
    <t>TSJ-DJ-15/2021</t>
  </si>
  <si>
    <t>TSJ-DJ-16/2021</t>
  </si>
  <si>
    <t>TSJ-DJ-21/2021</t>
  </si>
  <si>
    <t>TSJ-DJ-99/2020</t>
  </si>
  <si>
    <t>TSJ-DJ-106/2020</t>
  </si>
  <si>
    <t>TSJ-DJ-98/2020</t>
  </si>
  <si>
    <t>TSJ-DJ-20/2021</t>
  </si>
  <si>
    <t>TSJ-DJ-26/2021</t>
  </si>
  <si>
    <t>TSJ-DJ-27/2021</t>
  </si>
  <si>
    <t>TSJ-DJ-28/2021</t>
  </si>
  <si>
    <t>TSJ-DJ-29/2021</t>
  </si>
  <si>
    <t>TSJ-DJ-30/2021</t>
  </si>
  <si>
    <t>TSJ-DJ-31/2021</t>
  </si>
  <si>
    <t>TSJ-DJ-32/2021</t>
  </si>
  <si>
    <t>TSJ-DJ-33/2021</t>
  </si>
  <si>
    <t>TSJ-DJ-34/2021</t>
  </si>
  <si>
    <t>TSJ-DJ-35/2021</t>
  </si>
  <si>
    <t>TSJ-DJ-36/2021</t>
  </si>
  <si>
    <t>TSJ-DJ-37/2021</t>
  </si>
  <si>
    <t>TSJ-DJ-38/2021</t>
  </si>
  <si>
    <t>TSJ-DJ-40/2021</t>
  </si>
  <si>
    <t>TSJ-DJ-41/2021</t>
  </si>
  <si>
    <t>TSJ-DJ-42/2021</t>
  </si>
  <si>
    <t>TSJ-DJ-43/2021</t>
  </si>
  <si>
    <t>TSJ-DJ-48/2021</t>
  </si>
  <si>
    <t>TSJ-DJ-52/2021</t>
  </si>
  <si>
    <t>Auxiliar en Activo Fijo</t>
  </si>
  <si>
    <t>Auxiliar en Almacen Juridico</t>
  </si>
  <si>
    <t>Asignatura Sistema Judicial</t>
  </si>
  <si>
    <t>Asignatura Deontologia Judicial</t>
  </si>
  <si>
    <t>Asignatura Hermeneutica Jurirdica</t>
  </si>
  <si>
    <t>Asignatura Responsabilidad Juridica</t>
  </si>
  <si>
    <t>Asignatura Seminario de Investigación</t>
  </si>
  <si>
    <t>Asignatura Derecho Procesal y Constitucional Estatal</t>
  </si>
  <si>
    <t>Asignatura Argumentación Juridica</t>
  </si>
  <si>
    <t>Asignatura Aspectos procesales de los derechos humanos</t>
  </si>
  <si>
    <t>Asignatura Amparo Penal</t>
  </si>
  <si>
    <t>Asignatura Derecho Procesal Familiar</t>
  </si>
  <si>
    <t>Asignatura Divorcios</t>
  </si>
  <si>
    <t>Asignatura Alimentos</t>
  </si>
  <si>
    <t>Asignatura Derechos del menor</t>
  </si>
  <si>
    <t>Asignatura Sucesorio</t>
  </si>
  <si>
    <t>Asignatura Derecho Bancario</t>
  </si>
  <si>
    <t>Asignatura Contratos Civiles</t>
  </si>
  <si>
    <t>Asignatura Teoria del tipo penal</t>
  </si>
  <si>
    <t>Asignatura Justicia para adolescentes</t>
  </si>
  <si>
    <t>Asignatura Teoria del caso</t>
  </si>
  <si>
    <t>Asignatura Derecho procesal Penal</t>
  </si>
  <si>
    <t>Asignatura ejecución de Sanciones penales</t>
  </si>
</sst>
</file>

<file path=xl/styles.xml><?xml version="1.0" encoding="utf-8"?>
<styleSheet xmlns="http://schemas.openxmlformats.org/spreadsheetml/2006/main">
  <numFmts count="2">
    <numFmt numFmtId="43" formatCode="_-* #,##0.00_-;\-* #,##0.00_-;_-* &quot;-&quot;??_-;_-@_-"/>
    <numFmt numFmtId="164" formatCode="dd/mm/yyyy;@"/>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9"/>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66">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43" fontId="0" fillId="0" borderId="0" xfId="1" applyFont="1"/>
    <xf numFmtId="0" fontId="4" fillId="0" borderId="0" xfId="2" applyAlignment="1" applyProtection="1">
      <alignment vertical="center"/>
    </xf>
    <xf numFmtId="0" fontId="5" fillId="0" borderId="0" xfId="0" applyFont="1" applyFill="1" applyAlignment="1" applyProtection="1">
      <alignment vertical="top"/>
    </xf>
    <xf numFmtId="164" fontId="5" fillId="0" borderId="0" xfId="0" applyNumberFormat="1" applyFont="1" applyAlignment="1">
      <alignment vertical="top" wrapText="1"/>
    </xf>
    <xf numFmtId="0" fontId="5" fillId="0" borderId="0" xfId="0" applyFont="1" applyAlignment="1">
      <alignment vertical="top" wrapText="1"/>
    </xf>
    <xf numFmtId="0" fontId="0" fillId="0" borderId="0" xfId="0" applyFill="1" applyBorder="1"/>
    <xf numFmtId="43" fontId="2" fillId="3" borderId="1" xfId="1" applyFont="1" applyFill="1" applyBorder="1" applyAlignment="1">
      <alignment horizontal="center" wrapText="1"/>
    </xf>
    <xf numFmtId="0" fontId="4" fillId="0" borderId="0" xfId="2" applyAlignment="1" applyProtection="1"/>
    <xf numFmtId="0" fontId="4" fillId="0" borderId="0" xfId="2" applyFill="1" applyAlignment="1" applyProtection="1"/>
    <xf numFmtId="164" fontId="0" fillId="0" borderId="0" xfId="0" applyNumberFormat="1" applyFill="1"/>
    <xf numFmtId="0" fontId="0" fillId="0" borderId="0" xfId="0"/>
    <xf numFmtId="0" fontId="0" fillId="0" borderId="0" xfId="0"/>
    <xf numFmtId="0" fontId="0" fillId="0" borderId="0" xfId="0"/>
    <xf numFmtId="14" fontId="0" fillId="0" borderId="0" xfId="0" applyNumberFormat="1"/>
    <xf numFmtId="0" fontId="6" fillId="0" borderId="0" xfId="2" applyFont="1" applyAlignment="1" applyProtection="1"/>
    <xf numFmtId="0" fontId="0" fillId="0" borderId="0" xfId="0"/>
    <xf numFmtId="0" fontId="0" fillId="0" borderId="0" xfId="0"/>
    <xf numFmtId="0" fontId="0" fillId="0" borderId="0" xfId="0"/>
    <xf numFmtId="0" fontId="0" fillId="0"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applyAlignment="1"/>
    <xf numFmtId="14" fontId="0" fillId="0" borderId="0" xfId="0" applyNumberFormat="1" applyAlignment="1"/>
    <xf numFmtId="4" fontId="0" fillId="0" borderId="0" xfId="0" applyNumberFormat="1" applyAlignment="1"/>
    <xf numFmtId="0" fontId="0" fillId="0" borderId="0" xfId="0" applyFill="1"/>
    <xf numFmtId="14" fontId="0" fillId="0" borderId="0" xfId="0" applyNumberFormat="1" applyFill="1"/>
    <xf numFmtId="4" fontId="0" fillId="0" borderId="0" xfId="0" applyNumberFormat="1" applyFill="1" applyAlignment="1"/>
    <xf numFmtId="43" fontId="0" fillId="0" borderId="0" xfId="1" applyFont="1" applyFill="1"/>
    <xf numFmtId="0" fontId="4" fillId="0" borderId="0" xfId="2" applyFill="1" applyAlignment="1" applyProtection="1">
      <alignment vertical="center"/>
    </xf>
    <xf numFmtId="164" fontId="5" fillId="0" borderId="0" xfId="0" applyNumberFormat="1" applyFont="1" applyFill="1" applyAlignment="1">
      <alignment vertical="top" wrapText="1"/>
    </xf>
    <xf numFmtId="0" fontId="5" fillId="0" borderId="0" xfId="0" applyFont="1" applyFill="1" applyAlignment="1">
      <alignment vertical="top" wrapText="1"/>
    </xf>
    <xf numFmtId="0" fontId="0" fillId="0" borderId="0" xfId="0"/>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1" xfId="0" applyBorder="1" applyAlignment="1"/>
    <xf numFmtId="4" fontId="0" fillId="0" borderId="1" xfId="0" applyNumberFormat="1" applyBorder="1" applyAlignment="1"/>
    <xf numFmtId="0" fontId="0" fillId="0" borderId="1" xfId="0" applyBorder="1" applyAlignment="1">
      <alignment wrapText="1"/>
    </xf>
    <xf numFmtId="0" fontId="0" fillId="0" borderId="1" xfId="0" applyBorder="1" applyAlignment="1"/>
    <xf numFmtId="4" fontId="0" fillId="0" borderId="1" xfId="0" applyNumberFormat="1" applyBorder="1" applyAlignment="1"/>
  </cellXfs>
  <cellStyles count="3">
    <cellStyle name="Hipervínculo" xfId="2" builtinId="8"/>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ribunalqro.gob.mx/transparencia/leeDoc.php?cual=7806&amp;transpliga=1" TargetMode="External"/><Relationship Id="rId21" Type="http://schemas.openxmlformats.org/officeDocument/2006/relationships/hyperlink" Target="http://www.tribunalqro.gob.mx/transparencia/leeDoc.php?cual=4365&amp;transpliga=1" TargetMode="External"/><Relationship Id="rId42" Type="http://schemas.openxmlformats.org/officeDocument/2006/relationships/hyperlink" Target="http://www.tribunalqro.gob.mx/transparencia/leeDoc.php?cual=4914&amp;transpliga=1" TargetMode="External"/><Relationship Id="rId63" Type="http://schemas.openxmlformats.org/officeDocument/2006/relationships/hyperlink" Target="http://www.tribunalqro.gob.mx/transparencia/leeDoc.php?cual=5215&amp;transpliga=1" TargetMode="External"/><Relationship Id="rId84" Type="http://schemas.openxmlformats.org/officeDocument/2006/relationships/hyperlink" Target="http://www.tribunalqro.gob.mx/" TargetMode="External"/><Relationship Id="rId138" Type="http://schemas.openxmlformats.org/officeDocument/2006/relationships/hyperlink" Target="http://www.tribunalqro.gob.mx/transparencia/leeDoc.php?cual=7812&amp;transpliga=1" TargetMode="External"/><Relationship Id="rId159" Type="http://schemas.openxmlformats.org/officeDocument/2006/relationships/hyperlink" Target="http://www.tribunalqro.gob.mx/" TargetMode="External"/><Relationship Id="rId170" Type="http://schemas.openxmlformats.org/officeDocument/2006/relationships/hyperlink" Target="http://www.tribunalqro.gob.mx/" TargetMode="External"/><Relationship Id="rId191" Type="http://schemas.openxmlformats.org/officeDocument/2006/relationships/hyperlink" Target="http://www.tribunalqro.gob.mx/" TargetMode="External"/><Relationship Id="rId196" Type="http://schemas.openxmlformats.org/officeDocument/2006/relationships/hyperlink" Target="http://www.tribunalqro.gob.mx/" TargetMode="External"/><Relationship Id="rId200" Type="http://schemas.openxmlformats.org/officeDocument/2006/relationships/hyperlink" Target="http://www.tribunalqro.gob.mx/" TargetMode="External"/><Relationship Id="rId16" Type="http://schemas.openxmlformats.org/officeDocument/2006/relationships/hyperlink" Target="http://www.tribunalqro.gob.mx/transparencia/leeDoc.php?cual=4201&amp;transpliga=1" TargetMode="External"/><Relationship Id="rId107" Type="http://schemas.openxmlformats.org/officeDocument/2006/relationships/hyperlink" Target="http://www.tribunalqro.gob.mx/transparencia/leeDoc.php?cual=3234&amp;transpliga=1" TargetMode="External"/><Relationship Id="rId11" Type="http://schemas.openxmlformats.org/officeDocument/2006/relationships/hyperlink" Target="http://www.tribunalqro.gob.mx/transparencia/leeDoc.php?cual=3234&amp;transpliga=1" TargetMode="External"/><Relationship Id="rId32" Type="http://schemas.openxmlformats.org/officeDocument/2006/relationships/hyperlink" Target="http://www.tribunalqro.gob.mx/transparencia/leeDoc.php?cual=4367&amp;transpliga=1" TargetMode="External"/><Relationship Id="rId37" Type="http://schemas.openxmlformats.org/officeDocument/2006/relationships/hyperlink" Target="http://www.tribunalqro.gob.mx/transparencia/leeDoc.php?cual=3557&amp;transpliga=1" TargetMode="External"/><Relationship Id="rId53" Type="http://schemas.openxmlformats.org/officeDocument/2006/relationships/hyperlink" Target="http://www.tribunalqro.gob.mx/transparencia/leeDoc.php?cual=5227&amp;transpliga=1" TargetMode="External"/><Relationship Id="rId58" Type="http://schemas.openxmlformats.org/officeDocument/2006/relationships/hyperlink" Target="http://www.tribunalqro.gob.mx/transparencia/leeDoc.php?cual=5214&amp;transpliga=1" TargetMode="External"/><Relationship Id="rId74" Type="http://schemas.openxmlformats.org/officeDocument/2006/relationships/hyperlink" Target="http://www.tribunalqro.gob.mx/" TargetMode="External"/><Relationship Id="rId79" Type="http://schemas.openxmlformats.org/officeDocument/2006/relationships/hyperlink" Target="http://www.tribunalqro.gob.mx/transparencia/leeDoc.php?cual=6579&amp;transpliga=1" TargetMode="External"/><Relationship Id="rId102" Type="http://schemas.openxmlformats.org/officeDocument/2006/relationships/hyperlink" Target="http://www.tribunalqro.gob.mx/transparencia/leeDoc.php?cual=6600&amp;transpliga=1" TargetMode="External"/><Relationship Id="rId123" Type="http://schemas.openxmlformats.org/officeDocument/2006/relationships/hyperlink" Target="http://www.tribunalqro.gob.mx/transparencia/leeDoc.php?cual=7164&amp;transpliga=1" TargetMode="External"/><Relationship Id="rId128" Type="http://schemas.openxmlformats.org/officeDocument/2006/relationships/hyperlink" Target="http://www.tribunalqro.gob.mx/transparencia/leeDoc.php?cual=7808&amp;transpliga=1" TargetMode="External"/><Relationship Id="rId144" Type="http://schemas.openxmlformats.org/officeDocument/2006/relationships/hyperlink" Target="http://www.tribunalqro.gob.mx/transparencia/leeDoc.php?cual=8560&amp;transpliga=1" TargetMode="External"/><Relationship Id="rId149" Type="http://schemas.openxmlformats.org/officeDocument/2006/relationships/hyperlink" Target="http://www.tribunalqro.gob.mx/" TargetMode="External"/><Relationship Id="rId5" Type="http://schemas.openxmlformats.org/officeDocument/2006/relationships/hyperlink" Target="http://www.tribunalqro.gob.mx/transparencia/leeDoc.php?cual=3234&amp;transpliga=1" TargetMode="External"/><Relationship Id="rId90" Type="http://schemas.openxmlformats.org/officeDocument/2006/relationships/hyperlink" Target="http://www.tribunalqro.gob.mx/transparencia/leeDoc.php?cual=7148&amp;transpliga=1" TargetMode="External"/><Relationship Id="rId95" Type="http://schemas.openxmlformats.org/officeDocument/2006/relationships/hyperlink" Target="http://www.tribunalqro.gob.mx/transparencia/leeDoc.php?cual=7161&amp;transpliga=1" TargetMode="External"/><Relationship Id="rId160" Type="http://schemas.openxmlformats.org/officeDocument/2006/relationships/hyperlink" Target="http://www.tribunalqro.gob.mx/" TargetMode="External"/><Relationship Id="rId165" Type="http://schemas.openxmlformats.org/officeDocument/2006/relationships/hyperlink" Target="http://www.tribunalqro.gob.mx/" TargetMode="External"/><Relationship Id="rId181" Type="http://schemas.openxmlformats.org/officeDocument/2006/relationships/hyperlink" Target="http://www.tribunalqro.gob.mx/" TargetMode="External"/><Relationship Id="rId186" Type="http://schemas.openxmlformats.org/officeDocument/2006/relationships/hyperlink" Target="http://www.tribunalqro.gob.mx/" TargetMode="External"/><Relationship Id="rId22" Type="http://schemas.openxmlformats.org/officeDocument/2006/relationships/hyperlink" Target="http://www.tribunalqro.gob.mx/transparencia/leeDoc.php?cual=4371&amp;transpliga=1" TargetMode="External"/><Relationship Id="rId27" Type="http://schemas.openxmlformats.org/officeDocument/2006/relationships/hyperlink" Target="http://www.tribunalqro.gob.mx/transparencia/leeDoc.php?cual=4370&amp;transpliga=1" TargetMode="External"/><Relationship Id="rId43" Type="http://schemas.openxmlformats.org/officeDocument/2006/relationships/hyperlink" Target="http://www.tribunalqro.gob.mx/transparencia/leeDoc.php?cual=5259&amp;transpliga=1" TargetMode="External"/><Relationship Id="rId48" Type="http://schemas.openxmlformats.org/officeDocument/2006/relationships/hyperlink" Target="http://www.tribunalqro.gob.mx/transparencia/leeDoc.php?cual=5202&amp;transpliga=1" TargetMode="External"/><Relationship Id="rId64" Type="http://schemas.openxmlformats.org/officeDocument/2006/relationships/hyperlink" Target="http://www.tribunalqro.gob.mx/transparencia/leeDoc.php?cual=5204&amp;transpliga=1" TargetMode="External"/><Relationship Id="rId69" Type="http://schemas.openxmlformats.org/officeDocument/2006/relationships/hyperlink" Target="http://www.tribunalqro.gob.mx/transparencia/leeDoc.php?cual=6586&amp;transpliga=1" TargetMode="External"/><Relationship Id="rId113" Type="http://schemas.openxmlformats.org/officeDocument/2006/relationships/hyperlink" Target="http://www.tribunalqro.gob.mx/transparencia/leeDoc.php?cual=7789&amp;transpliga=1" TargetMode="External"/><Relationship Id="rId118" Type="http://schemas.openxmlformats.org/officeDocument/2006/relationships/hyperlink" Target="http://www.tribunalqro.gob.mx/transparencia/leeDoc.php?cual=6579&amp;transpliga=1" TargetMode="External"/><Relationship Id="rId134" Type="http://schemas.openxmlformats.org/officeDocument/2006/relationships/hyperlink" Target="http://www.tribunalqro.gob.mx/transparencia/leeDoc.php?cual=7804&amp;transpliga=1" TargetMode="External"/><Relationship Id="rId139" Type="http://schemas.openxmlformats.org/officeDocument/2006/relationships/hyperlink" Target="http://www.tribunalqro.gob.mx/transparencia/leeDoc.php?cual=7795&amp;transpliga=1" TargetMode="External"/><Relationship Id="rId80" Type="http://schemas.openxmlformats.org/officeDocument/2006/relationships/hyperlink" Target="http://www.tribunalqro.gob.mx/transparencia/leeDoc.php?cual=6591&amp;transpliga=1" TargetMode="External"/><Relationship Id="rId85" Type="http://schemas.openxmlformats.org/officeDocument/2006/relationships/hyperlink" Target="http://www.tribunalqro.gob.mx/" TargetMode="External"/><Relationship Id="rId150" Type="http://schemas.openxmlformats.org/officeDocument/2006/relationships/hyperlink" Target="http://www.tribunalqro.gob.mx/transparencia/leeDoc.php?cual=282&amp;transpliga=1" TargetMode="External"/><Relationship Id="rId155" Type="http://schemas.openxmlformats.org/officeDocument/2006/relationships/hyperlink" Target="http://www.tribunalqro.gob.mx/" TargetMode="External"/><Relationship Id="rId171" Type="http://schemas.openxmlformats.org/officeDocument/2006/relationships/hyperlink" Target="http://www.tribunalqro.gob.mx/" TargetMode="External"/><Relationship Id="rId176" Type="http://schemas.openxmlformats.org/officeDocument/2006/relationships/hyperlink" Target="http://www.tribunalqro.gob.mx/" TargetMode="External"/><Relationship Id="rId192" Type="http://schemas.openxmlformats.org/officeDocument/2006/relationships/hyperlink" Target="http://www.tribunalqro.gob.mx/" TargetMode="External"/><Relationship Id="rId197" Type="http://schemas.openxmlformats.org/officeDocument/2006/relationships/hyperlink" Target="http://www.tribunalqro.gob.mx/" TargetMode="External"/><Relationship Id="rId201" Type="http://schemas.openxmlformats.org/officeDocument/2006/relationships/hyperlink" Target="http://www.tribunalqro.gob.mx/" TargetMode="External"/><Relationship Id="rId12" Type="http://schemas.openxmlformats.org/officeDocument/2006/relationships/hyperlink" Target="http://www.tribunalqro.gob.mx/transparencia/leeDoc.php?cual=3241&amp;transpliga=1" TargetMode="External"/><Relationship Id="rId17" Type="http://schemas.openxmlformats.org/officeDocument/2006/relationships/hyperlink" Target="http://www.tribunalqro.gob.mx/transparencia/leeDoc.php?cual=4205&amp;transpliga=1" TargetMode="External"/><Relationship Id="rId33" Type="http://schemas.openxmlformats.org/officeDocument/2006/relationships/hyperlink" Target="http://www.tribunalqro.gob.mx/transparencia/leeDoc.php?cual=4373&amp;transpliga=1" TargetMode="External"/><Relationship Id="rId38" Type="http://schemas.openxmlformats.org/officeDocument/2006/relationships/hyperlink" Target="http://www.tribunalqro.gob.mx/transparencia/leeDoc.php?cual=4368&amp;transpliga=1" TargetMode="External"/><Relationship Id="rId59" Type="http://schemas.openxmlformats.org/officeDocument/2006/relationships/hyperlink" Target="http://www.tribunalqro.gob.mx/" TargetMode="External"/><Relationship Id="rId103" Type="http://schemas.openxmlformats.org/officeDocument/2006/relationships/hyperlink" Target="http://www.tribunalqro.gob.mx/transparencia/leeDoc.php?cual=3234&amp;transpliga=1" TargetMode="External"/><Relationship Id="rId108" Type="http://schemas.openxmlformats.org/officeDocument/2006/relationships/hyperlink" Target="http://www.tribunalqro.gob.mx/" TargetMode="External"/><Relationship Id="rId124" Type="http://schemas.openxmlformats.org/officeDocument/2006/relationships/hyperlink" Target="http://www.tribunalqro.gob.mx/transparencia/leeDoc.php?cual=8040&amp;transpliga=1" TargetMode="External"/><Relationship Id="rId129" Type="http://schemas.openxmlformats.org/officeDocument/2006/relationships/hyperlink" Target="http://www.tribunalqro.gob.mx/transparencia/leeDoc.php?cual=7793&amp;transpliga=1" TargetMode="External"/><Relationship Id="rId54" Type="http://schemas.openxmlformats.org/officeDocument/2006/relationships/hyperlink" Target="http://www.tribunalqro.gob.mx/transparencia/leeDoc.php?cual=5226&amp;transpliga=1" TargetMode="External"/><Relationship Id="rId70" Type="http://schemas.openxmlformats.org/officeDocument/2006/relationships/hyperlink" Target="http://www.tribunalqro.gob.mx/transparencia/leeDoc.php?cual=6579&amp;transpliga=1" TargetMode="External"/><Relationship Id="rId75" Type="http://schemas.openxmlformats.org/officeDocument/2006/relationships/hyperlink" Target="http://www.tribunalqro.gob.mx/transparencia/leeDoc.php?cual=6590&amp;transpliga=1" TargetMode="External"/><Relationship Id="rId91" Type="http://schemas.openxmlformats.org/officeDocument/2006/relationships/hyperlink" Target="http://www.tribunalqro.gob.mx/transparencia/leeDoc.php?cual=7184&amp;transpliga=1" TargetMode="External"/><Relationship Id="rId96" Type="http://schemas.openxmlformats.org/officeDocument/2006/relationships/hyperlink" Target="http://www.tribunalqro.gob.mx/transparencia/leeDoc.php?cual=6594&amp;transpliga=1" TargetMode="External"/><Relationship Id="rId140" Type="http://schemas.openxmlformats.org/officeDocument/2006/relationships/hyperlink" Target="http://www.tribunalqro.gob.mx/transparencia/leeDoc.php?cual=8558&amp;transpliga=1" TargetMode="External"/><Relationship Id="rId145" Type="http://schemas.openxmlformats.org/officeDocument/2006/relationships/hyperlink" Target="http://www.tribunalqro.gob.mx/transparencia/leeDoc.php?cual=8561&amp;transpliga=1" TargetMode="External"/><Relationship Id="rId161" Type="http://schemas.openxmlformats.org/officeDocument/2006/relationships/hyperlink" Target="http://www.tribunalqro.gob.mx/" TargetMode="External"/><Relationship Id="rId166" Type="http://schemas.openxmlformats.org/officeDocument/2006/relationships/hyperlink" Target="http://www.tribunalqro.gob.mx/" TargetMode="External"/><Relationship Id="rId182" Type="http://schemas.openxmlformats.org/officeDocument/2006/relationships/hyperlink" Target="http://www.tribunalqro.gob.mx/" TargetMode="External"/><Relationship Id="rId187" Type="http://schemas.openxmlformats.org/officeDocument/2006/relationships/hyperlink" Target="http://www.tribunalqro.gob.mx/" TargetMode="External"/><Relationship Id="rId1" Type="http://schemas.openxmlformats.org/officeDocument/2006/relationships/hyperlink" Target="http://www.tribunalqro.gob.mx/transparencia/leeDoc.php?cual=3557&amp;transpliga=1" TargetMode="External"/><Relationship Id="rId6" Type="http://schemas.openxmlformats.org/officeDocument/2006/relationships/hyperlink" Target="http://www.tribunalqro.gob.mx/transparencia/leeDoc.php?cual=3234&amp;transpliga=1" TargetMode="External"/><Relationship Id="rId23" Type="http://schemas.openxmlformats.org/officeDocument/2006/relationships/hyperlink" Target="http://www.tribunalqro.gob.mx/transparencia/leeDoc.php?cual=4375&amp;transpliga=1" TargetMode="External"/><Relationship Id="rId28" Type="http://schemas.openxmlformats.org/officeDocument/2006/relationships/hyperlink" Target="http://www.tribunalqro.gob.mx/transparencia/leeDoc.php?cual=4377&amp;transpliga=1" TargetMode="External"/><Relationship Id="rId49" Type="http://schemas.openxmlformats.org/officeDocument/2006/relationships/hyperlink" Target="http://www.tribunalqro.gob.mx/transparencia/leeDoc.php?cual=5534&amp;transpliga=1" TargetMode="External"/><Relationship Id="rId114" Type="http://schemas.openxmlformats.org/officeDocument/2006/relationships/hyperlink" Target="http://www.tribunalqro.gob.mx/transparencia/leeDoc.php?cual=7787&amp;transpliga=1" TargetMode="External"/><Relationship Id="rId119" Type="http://schemas.openxmlformats.org/officeDocument/2006/relationships/hyperlink" Target="http://www.tribunalqro.gob.mx/transparencia/leeDoc.php?cual=7794&amp;transpliga=1" TargetMode="External"/><Relationship Id="rId44" Type="http://schemas.openxmlformats.org/officeDocument/2006/relationships/hyperlink" Target="http://www.tribunalqro.gob.mx/transparencia/leeDoc.php?cual=5260&amp;transpliga=1" TargetMode="External"/><Relationship Id="rId60" Type="http://schemas.openxmlformats.org/officeDocument/2006/relationships/hyperlink" Target="http://www.tribunalqro.gob.mx/transparencia/leeDoc.php?cual=5692&amp;transpliga=1" TargetMode="External"/><Relationship Id="rId65" Type="http://schemas.openxmlformats.org/officeDocument/2006/relationships/hyperlink" Target="http://www.tribunalqro.gob.mx/transparencia/leeDoc.php?cual=5210&amp;transpliga=1" TargetMode="External"/><Relationship Id="rId81" Type="http://schemas.openxmlformats.org/officeDocument/2006/relationships/hyperlink" Target="http://www.tribunalqro.gob.mx/transparencia/leeDoc.php?cual=6588&amp;transpliga=1" TargetMode="External"/><Relationship Id="rId86" Type="http://schemas.openxmlformats.org/officeDocument/2006/relationships/hyperlink" Target="http://www.tribunalqro.gob.mx/transparencia/leeDoc.php?cual=6592&amp;transpliga=1" TargetMode="External"/><Relationship Id="rId130" Type="http://schemas.openxmlformats.org/officeDocument/2006/relationships/hyperlink" Target="http://www.tribunalqro.gob.mx/transparencia/leeDoc.php?cual=7841&amp;transpliga=1" TargetMode="External"/><Relationship Id="rId135" Type="http://schemas.openxmlformats.org/officeDocument/2006/relationships/hyperlink" Target="http://www.tribunalqro.gob.mx/transparencia/leeDoc.php?cual=7811&amp;transpliga=1" TargetMode="External"/><Relationship Id="rId151" Type="http://schemas.openxmlformats.org/officeDocument/2006/relationships/hyperlink" Target="http://www.tribunalqro.gob.mx/" TargetMode="External"/><Relationship Id="rId156" Type="http://schemas.openxmlformats.org/officeDocument/2006/relationships/hyperlink" Target="http://www.tribunalqro.gob.mx/" TargetMode="External"/><Relationship Id="rId177" Type="http://schemas.openxmlformats.org/officeDocument/2006/relationships/hyperlink" Target="http://www.tribunalqro.gob.mx/" TargetMode="External"/><Relationship Id="rId198" Type="http://schemas.openxmlformats.org/officeDocument/2006/relationships/hyperlink" Target="http://www.tribunalqro.gob.mx/" TargetMode="External"/><Relationship Id="rId172" Type="http://schemas.openxmlformats.org/officeDocument/2006/relationships/hyperlink" Target="http://www.tribunalqro.gob.mx/" TargetMode="External"/><Relationship Id="rId193" Type="http://schemas.openxmlformats.org/officeDocument/2006/relationships/hyperlink" Target="http://www.tribunalqro.gob.mx/" TargetMode="External"/><Relationship Id="rId202" Type="http://schemas.openxmlformats.org/officeDocument/2006/relationships/hyperlink" Target="http://www.tribunalqro.gob.mx/" TargetMode="External"/><Relationship Id="rId13" Type="http://schemas.openxmlformats.org/officeDocument/2006/relationships/hyperlink" Target="http://www.tribunalqro.gob.mx/transparencia/leeDoc.php?cual=3238&amp;transpliga=1" TargetMode="External"/><Relationship Id="rId18" Type="http://schemas.openxmlformats.org/officeDocument/2006/relationships/hyperlink" Target="http://www.tribunalqro.gob.mx/transparencia/leeDoc.php?cual=4210&amp;transpliga=1" TargetMode="External"/><Relationship Id="rId39" Type="http://schemas.openxmlformats.org/officeDocument/2006/relationships/hyperlink" Target="http://www.tribunalqro.gob.mx/transparencia/leeDoc.php?cual=4374&amp;transpliga=1" TargetMode="External"/><Relationship Id="rId109" Type="http://schemas.openxmlformats.org/officeDocument/2006/relationships/hyperlink" Target="http://www.tribunalqro.gob.mx/transparencia/leeDoc.php?cual=7802&amp;transpliga=1" TargetMode="External"/><Relationship Id="rId34" Type="http://schemas.openxmlformats.org/officeDocument/2006/relationships/hyperlink" Target="http://www.tribunalqro.gob.mx/transparencia/leeDoc.php?cual=4379&amp;transpliga=1" TargetMode="External"/><Relationship Id="rId50" Type="http://schemas.openxmlformats.org/officeDocument/2006/relationships/hyperlink" Target="http://www.tribunalqro.gob.mx/transparencia/leeDoc.php?cual=5212&amp;transpliga=1" TargetMode="External"/><Relationship Id="rId55" Type="http://schemas.openxmlformats.org/officeDocument/2006/relationships/hyperlink" Target="http://www.tribunalqro.gob.mx/transparencia/leeDoc.php?cual=5028&amp;transpliga=1" TargetMode="External"/><Relationship Id="rId76" Type="http://schemas.openxmlformats.org/officeDocument/2006/relationships/hyperlink" Target="http://www.tribunalqro.gob.mx/transparencia/leeDoc.php?cual=6596&amp;transpliga=1" TargetMode="External"/><Relationship Id="rId97" Type="http://schemas.openxmlformats.org/officeDocument/2006/relationships/hyperlink" Target="http://www.tribunalqro.gob.mx/transparencia/leeDoc.php?cual=3234&amp;transpliga=1" TargetMode="External"/><Relationship Id="rId104" Type="http://schemas.openxmlformats.org/officeDocument/2006/relationships/hyperlink" Target="http://www.tribunalqro.gob.mx/" TargetMode="External"/><Relationship Id="rId120" Type="http://schemas.openxmlformats.org/officeDocument/2006/relationships/hyperlink" Target="http://www.tribunalqro.gob.mx/transparencia/leeDoc.php?cual=7165&amp;transpliga=1" TargetMode="External"/><Relationship Id="rId125" Type="http://schemas.openxmlformats.org/officeDocument/2006/relationships/hyperlink" Target="http://www.tribunalqro.gob.mx/transparencia/leeDoc.php?cual=8039&amp;transpliga=1" TargetMode="External"/><Relationship Id="rId141" Type="http://schemas.openxmlformats.org/officeDocument/2006/relationships/hyperlink" Target="http://www.tribunalqro.gob.mx/transparencia/leeDoc.php?cual=8559&amp;transpliga=1" TargetMode="External"/><Relationship Id="rId146" Type="http://schemas.openxmlformats.org/officeDocument/2006/relationships/hyperlink" Target="http://www.tribunalqro.gob.mx/transparencia/leeDoc.php?cual=8562&amp;transpliga=1" TargetMode="External"/><Relationship Id="rId167" Type="http://schemas.openxmlformats.org/officeDocument/2006/relationships/hyperlink" Target="http://www.tribunalqro.gob.mx/" TargetMode="External"/><Relationship Id="rId188" Type="http://schemas.openxmlformats.org/officeDocument/2006/relationships/hyperlink" Target="http://www.tribunalqro.gob.mx/" TargetMode="External"/><Relationship Id="rId7" Type="http://schemas.openxmlformats.org/officeDocument/2006/relationships/hyperlink" Target="http://www.tribunalqro.gob.mx/transparencia/leeDoc.php?cual=3234&amp;transpliga=1" TargetMode="External"/><Relationship Id="rId71" Type="http://schemas.openxmlformats.org/officeDocument/2006/relationships/hyperlink" Target="http://www.tribunalqro.gob.mx/transparencia/leeDoc.php?cual=6649&amp;transpliga=1" TargetMode="External"/><Relationship Id="rId92" Type="http://schemas.openxmlformats.org/officeDocument/2006/relationships/hyperlink" Target="http://www.tribunalqro.gob.mx/transparencia/leeDoc.php?cual=7149&amp;transpliga=1" TargetMode="External"/><Relationship Id="rId162" Type="http://schemas.openxmlformats.org/officeDocument/2006/relationships/hyperlink" Target="http://www.tribunalqro.gob.mx/" TargetMode="External"/><Relationship Id="rId183" Type="http://schemas.openxmlformats.org/officeDocument/2006/relationships/hyperlink" Target="http://www.tribunalqro.gob.mx/" TargetMode="External"/><Relationship Id="rId2" Type="http://schemas.openxmlformats.org/officeDocument/2006/relationships/hyperlink" Target="http://www.tribunalqro.gob.mx/transparencia/leeDoc.php?cual=3234&amp;transpliga=1" TargetMode="External"/><Relationship Id="rId29" Type="http://schemas.openxmlformats.org/officeDocument/2006/relationships/hyperlink" Target="http://www.tribunalqro.gob.mx/transparencia/leeDoc.php?cual=4544&amp;transpliga=1" TargetMode="External"/><Relationship Id="rId24" Type="http://schemas.openxmlformats.org/officeDocument/2006/relationships/hyperlink" Target="http://www.tribunalqro.gob.mx/transparencia/leeDoc.php?cual=4366&amp;transpliga=1" TargetMode="External"/><Relationship Id="rId40" Type="http://schemas.openxmlformats.org/officeDocument/2006/relationships/hyperlink" Target="http://www.tribunalqro.gob.mx/transparencia/leeDoc.php?cual=4380&amp;transpliga=1" TargetMode="External"/><Relationship Id="rId45" Type="http://schemas.openxmlformats.org/officeDocument/2006/relationships/hyperlink" Target="http://www.tribunalqro.gob.mx/transparencia/leeDoc.php?cual=5261&amp;transpliga=1" TargetMode="External"/><Relationship Id="rId66" Type="http://schemas.openxmlformats.org/officeDocument/2006/relationships/hyperlink" Target="http://www.tribunalqro.gob.mx/transparencia/leeDoc.php?cual=5213&amp;transpliga=1" TargetMode="External"/><Relationship Id="rId87" Type="http://schemas.openxmlformats.org/officeDocument/2006/relationships/hyperlink" Target="http://www.tribunalqro.gob.mx/transparencia/leeDoc.php?cual=7147&amp;transpliga=1" TargetMode="External"/><Relationship Id="rId110" Type="http://schemas.openxmlformats.org/officeDocument/2006/relationships/hyperlink" Target="http://www.tribunalqro.gob.mx/transparencia/leeDoc.php?cual=7801&amp;transpliga=1" TargetMode="External"/><Relationship Id="rId115" Type="http://schemas.openxmlformats.org/officeDocument/2006/relationships/hyperlink" Target="http://www.tribunalqro.gob.mx/transparencia/leeDoc.php?cual=7839&amp;transpliga=1" TargetMode="External"/><Relationship Id="rId131" Type="http://schemas.openxmlformats.org/officeDocument/2006/relationships/hyperlink" Target="http://www.tribunalqro.gob.mx/" TargetMode="External"/><Relationship Id="rId136" Type="http://schemas.openxmlformats.org/officeDocument/2006/relationships/hyperlink" Target="http://www.tribunalqro.gob.mx/transparencia/leeDoc.php?cual=282&amp;transpliga=1" TargetMode="External"/><Relationship Id="rId157" Type="http://schemas.openxmlformats.org/officeDocument/2006/relationships/hyperlink" Target="http://www.tribunalqro.gob.mx/" TargetMode="External"/><Relationship Id="rId178" Type="http://schemas.openxmlformats.org/officeDocument/2006/relationships/hyperlink" Target="http://www.tribunalqro.gob.mx/" TargetMode="External"/><Relationship Id="rId61" Type="http://schemas.openxmlformats.org/officeDocument/2006/relationships/hyperlink" Target="http://www.tribunalqro.gob.mx/transparencia/leeDoc.php?cual=5691&amp;transpliga=1" TargetMode="External"/><Relationship Id="rId82" Type="http://schemas.openxmlformats.org/officeDocument/2006/relationships/hyperlink" Target="http://www.tribunalqro.gob.mx/transparencia/leeDoc.php?cual=6579&amp;transpliga=1" TargetMode="External"/><Relationship Id="rId152" Type="http://schemas.openxmlformats.org/officeDocument/2006/relationships/hyperlink" Target="http://www.tribunalqro.gob.mx/" TargetMode="External"/><Relationship Id="rId173" Type="http://schemas.openxmlformats.org/officeDocument/2006/relationships/hyperlink" Target="http://www.tribunalqro.gob.mx/" TargetMode="External"/><Relationship Id="rId194" Type="http://schemas.openxmlformats.org/officeDocument/2006/relationships/hyperlink" Target="http://www.tribunalqro.gob.mx/" TargetMode="External"/><Relationship Id="rId199" Type="http://schemas.openxmlformats.org/officeDocument/2006/relationships/hyperlink" Target="http://www.tribunalqro.gob.mx/" TargetMode="External"/><Relationship Id="rId203" Type="http://schemas.openxmlformats.org/officeDocument/2006/relationships/printerSettings" Target="../printerSettings/printerSettings1.bin"/><Relationship Id="rId19" Type="http://schemas.openxmlformats.org/officeDocument/2006/relationships/hyperlink" Target="http://www.tribunalqro.gob.mx/transparencia/leeDoc.php?cual=3557&amp;transpliga=1" TargetMode="External"/><Relationship Id="rId14" Type="http://schemas.openxmlformats.org/officeDocument/2006/relationships/hyperlink" Target="http://www.tribunalqro.gob.mx/transparencia/leeDoc.php?cual=4195&amp;transpliga=1" TargetMode="External"/><Relationship Id="rId30" Type="http://schemas.openxmlformats.org/officeDocument/2006/relationships/hyperlink" Target="http://www.tribunalqro.gob.mx/transparencia/leeDoc.php?cual=4545&amp;transpliga=1" TargetMode="External"/><Relationship Id="rId35" Type="http://schemas.openxmlformats.org/officeDocument/2006/relationships/hyperlink" Target="http://www.tribunalqro.gob.mx/transparencia/leeDoc.php?cual=4620&amp;transpliga=1" TargetMode="External"/><Relationship Id="rId56" Type="http://schemas.openxmlformats.org/officeDocument/2006/relationships/hyperlink" Target="http://www.tribunalqro.gob.mx/transparencia/leeDoc.php?cual=5211&amp;transpliga=1" TargetMode="External"/><Relationship Id="rId77" Type="http://schemas.openxmlformats.org/officeDocument/2006/relationships/hyperlink" Target="http://www.tribunalqro.gob.mx/transparencia/leeDoc.php?cual=6617&amp;transpliga=1" TargetMode="External"/><Relationship Id="rId100" Type="http://schemas.openxmlformats.org/officeDocument/2006/relationships/hyperlink" Target="http://www.tribunalqro.gob.mx/transparencia/leeDoc.php?cual=6593&amp;transpliga=1" TargetMode="External"/><Relationship Id="rId105" Type="http://schemas.openxmlformats.org/officeDocument/2006/relationships/hyperlink" Target="http://www.tribunalqro.gob.mx/transparencia/leeDoc.php?cual=3234&amp;transpliga=1" TargetMode="External"/><Relationship Id="rId126" Type="http://schemas.openxmlformats.org/officeDocument/2006/relationships/hyperlink" Target="http://www.tribunalqro.gob.mx/transparencia/leeDoc.php?cual=8041&amp;transpliga=1" TargetMode="External"/><Relationship Id="rId147" Type="http://schemas.openxmlformats.org/officeDocument/2006/relationships/hyperlink" Target="http://www.tribunalqro.gob.mx/transparencia/leeDoc.php?cual=8563&amp;transpliga=1" TargetMode="External"/><Relationship Id="rId168" Type="http://schemas.openxmlformats.org/officeDocument/2006/relationships/hyperlink" Target="http://www.tribunalqro.gob.mx/" TargetMode="External"/><Relationship Id="rId8" Type="http://schemas.openxmlformats.org/officeDocument/2006/relationships/hyperlink" Target="http://www.tribunalqro.gob.mx/transparencia/leeDoc.php?cual=3234&amp;transpliga=1" TargetMode="External"/><Relationship Id="rId51" Type="http://schemas.openxmlformats.org/officeDocument/2006/relationships/hyperlink" Target="http://www.tribunalqro.gob.mx/transparencia/leeDoc.php?cual=5200&amp;transpliga=1" TargetMode="External"/><Relationship Id="rId72" Type="http://schemas.openxmlformats.org/officeDocument/2006/relationships/hyperlink" Target="http://www.tribunalqro.gob.mx/transparencia/leeDoc.php?cual=6579&amp;transpliga=1" TargetMode="External"/><Relationship Id="rId93" Type="http://schemas.openxmlformats.org/officeDocument/2006/relationships/hyperlink" Target="http://www.tribunalqro.gob.mx/transparencia/leeDoc.php?cual=7150&amp;transpliga=1" TargetMode="External"/><Relationship Id="rId98" Type="http://schemas.openxmlformats.org/officeDocument/2006/relationships/hyperlink" Target="http://www.tribunalqro.gob.mx/transparencia/leeDoc.php?cual=6598&amp;transpliga=1" TargetMode="External"/><Relationship Id="rId121" Type="http://schemas.openxmlformats.org/officeDocument/2006/relationships/hyperlink" Target="http://www.tribunalqro.gob.mx/" TargetMode="External"/><Relationship Id="rId142" Type="http://schemas.openxmlformats.org/officeDocument/2006/relationships/hyperlink" Target="http://www.tribunalqro.gob.mx/transparencia/leeDoc.php?cual=8559&amp;transpliga=1" TargetMode="External"/><Relationship Id="rId163" Type="http://schemas.openxmlformats.org/officeDocument/2006/relationships/hyperlink" Target="http://www.tribunalqro.gob.mx/" TargetMode="External"/><Relationship Id="rId184" Type="http://schemas.openxmlformats.org/officeDocument/2006/relationships/hyperlink" Target="http://www.tribunalqro.gob.mx/" TargetMode="External"/><Relationship Id="rId189" Type="http://schemas.openxmlformats.org/officeDocument/2006/relationships/hyperlink" Target="http://www.tribunalqro.gob.mx/" TargetMode="External"/><Relationship Id="rId3" Type="http://schemas.openxmlformats.org/officeDocument/2006/relationships/hyperlink" Target="http://www.tribunalqro.gob.mx/transparencia/leeDoc.php?cual=3234&amp;transpliga=1" TargetMode="External"/><Relationship Id="rId25" Type="http://schemas.openxmlformats.org/officeDocument/2006/relationships/hyperlink" Target="http://www.tribunalqro.gob.mx/transparencia/leeDoc.php?cual=4364&amp;transpliga=1" TargetMode="External"/><Relationship Id="rId46" Type="http://schemas.openxmlformats.org/officeDocument/2006/relationships/hyperlink" Target="http://www.tribunalqro.gob.mx/transparencia/leeDoc.php?cual=5206&amp;transpliga=1" TargetMode="External"/><Relationship Id="rId67" Type="http://schemas.openxmlformats.org/officeDocument/2006/relationships/hyperlink" Target="http://www.tribunalqro.gob.mx/transparencia/leeDoc.php?cual=6584&amp;transpliga=1" TargetMode="External"/><Relationship Id="rId116" Type="http://schemas.openxmlformats.org/officeDocument/2006/relationships/hyperlink" Target="http://www.tribunalqro.gob.mx/transparencia/leeDoc.php?cual=7838&amp;transpliga=1" TargetMode="External"/><Relationship Id="rId137" Type="http://schemas.openxmlformats.org/officeDocument/2006/relationships/hyperlink" Target="http://www.tribunalqro.gob.mx/transparencia/leeDoc.php?cual=7840&amp;transpliga=1" TargetMode="External"/><Relationship Id="rId158" Type="http://schemas.openxmlformats.org/officeDocument/2006/relationships/hyperlink" Target="http://www.tribunalqro.gob.mx/" TargetMode="External"/><Relationship Id="rId20" Type="http://schemas.openxmlformats.org/officeDocument/2006/relationships/hyperlink" Target="http://www.tribunalqro.gob.mx/transparencia/leeDoc.php?cual=4361&amp;transpliga=1" TargetMode="External"/><Relationship Id="rId41" Type="http://schemas.openxmlformats.org/officeDocument/2006/relationships/hyperlink" Target="http://www.tribunalqro.gob.mx/transparencia/leeDoc.php?cual=4362&amp;transpliga=1" TargetMode="External"/><Relationship Id="rId62" Type="http://schemas.openxmlformats.org/officeDocument/2006/relationships/hyperlink" Target="http://www.tribunalqro.gob.mx/transparencia/leeDoc.php?cual=5225&amp;transpliga=1" TargetMode="External"/><Relationship Id="rId83" Type="http://schemas.openxmlformats.org/officeDocument/2006/relationships/hyperlink" Target="http://www.tribunalqro.gob.mx/transparencia/leeDoc.php?cual=6595&amp;transpliga=1" TargetMode="External"/><Relationship Id="rId88" Type="http://schemas.openxmlformats.org/officeDocument/2006/relationships/hyperlink" Target="http://www.tribunalqro.gob.mx/transparencia/leeDoc.php?cual=7166&amp;transpliga=1" TargetMode="External"/><Relationship Id="rId111" Type="http://schemas.openxmlformats.org/officeDocument/2006/relationships/hyperlink" Target="http://www.tribunalqro.gob.mx/" TargetMode="External"/><Relationship Id="rId132" Type="http://schemas.openxmlformats.org/officeDocument/2006/relationships/hyperlink" Target="http://www.tribunalqro.gob.mx/transparencia/leeDoc.php?cual=7829&amp;transpliga=1" TargetMode="External"/><Relationship Id="rId153" Type="http://schemas.openxmlformats.org/officeDocument/2006/relationships/hyperlink" Target="http://www.tribunalqro.gob.mx/transparencia/leeDoc.php?cual=282&amp;transpliga=1" TargetMode="External"/><Relationship Id="rId174" Type="http://schemas.openxmlformats.org/officeDocument/2006/relationships/hyperlink" Target="http://www.tribunalqro.gob.mx/" TargetMode="External"/><Relationship Id="rId179" Type="http://schemas.openxmlformats.org/officeDocument/2006/relationships/hyperlink" Target="http://www.tribunalqro.gob.mx/" TargetMode="External"/><Relationship Id="rId195" Type="http://schemas.openxmlformats.org/officeDocument/2006/relationships/hyperlink" Target="http://www.tribunalqro.gob.mx/" TargetMode="External"/><Relationship Id="rId190" Type="http://schemas.openxmlformats.org/officeDocument/2006/relationships/hyperlink" Target="http://www.tribunalqro.gob.mx/" TargetMode="External"/><Relationship Id="rId15" Type="http://schemas.openxmlformats.org/officeDocument/2006/relationships/hyperlink" Target="http://www.tribunalqro.gob.mx/transparencia/leeDoc.php?cual=4196&amp;transpliga=1" TargetMode="External"/><Relationship Id="rId36" Type="http://schemas.openxmlformats.org/officeDocument/2006/relationships/hyperlink" Target="http://www.tribunalqro.gob.mx/transparencia/leeDoc.php?cual=4621&amp;transpliga=1" TargetMode="External"/><Relationship Id="rId57" Type="http://schemas.openxmlformats.org/officeDocument/2006/relationships/hyperlink" Target="http://www.tribunalqro.gob.mx/transparencia/leeDoc.php?cual=5205&amp;transpliga=1" TargetMode="External"/><Relationship Id="rId106" Type="http://schemas.openxmlformats.org/officeDocument/2006/relationships/hyperlink" Target="http://www.tribunalqro.gob.mx/" TargetMode="External"/><Relationship Id="rId127" Type="http://schemas.openxmlformats.org/officeDocument/2006/relationships/hyperlink" Target="http://www.tribunalqro.gob.mx/transparencia/leeDoc.php?cual=8037&amp;transpliga=1" TargetMode="External"/><Relationship Id="rId10" Type="http://schemas.openxmlformats.org/officeDocument/2006/relationships/hyperlink" Target="http://www.tribunalqro.gob.mx/transparencia/leeDoc.php?cual=3234&amp;transpliga=1" TargetMode="External"/><Relationship Id="rId31" Type="http://schemas.openxmlformats.org/officeDocument/2006/relationships/hyperlink" Target="http://www.tribunalqro.gob.mx/transparencia/leeDoc.php?cual=4546&amp;transpliga=1" TargetMode="External"/><Relationship Id="rId52" Type="http://schemas.openxmlformats.org/officeDocument/2006/relationships/hyperlink" Target="http://www.tribunalqro.gob.mx/transparencia/leeDoc.php?cual=5201&amp;transpliga=1" TargetMode="External"/><Relationship Id="rId73" Type="http://schemas.openxmlformats.org/officeDocument/2006/relationships/hyperlink" Target="http://www.tribunalqro.gob.mx/transparencia/leeDoc.php?cual=6612&amp;transpliga=1" TargetMode="External"/><Relationship Id="rId78" Type="http://schemas.openxmlformats.org/officeDocument/2006/relationships/hyperlink" Target="http://www.tribunalqro.gob.mx/transparencia/leeDoc.php?cual=6589&amp;transpliga=1" TargetMode="External"/><Relationship Id="rId94" Type="http://schemas.openxmlformats.org/officeDocument/2006/relationships/hyperlink" Target="http://www.tribunalqro.gob.mx/transparencia/leeDoc.php?cual=6579&amp;transpliga=1" TargetMode="External"/><Relationship Id="rId99" Type="http://schemas.openxmlformats.org/officeDocument/2006/relationships/hyperlink" Target="http://www.tribunalqro.gob.mx/transparencia/leeDoc.php?cual=7162&amp;transpliga=1" TargetMode="External"/><Relationship Id="rId101" Type="http://schemas.openxmlformats.org/officeDocument/2006/relationships/hyperlink" Target="http://www.tribunalqro.gob.mx/transparencia/leeDoc.php?cual=3234&amp;transpliga=1" TargetMode="External"/><Relationship Id="rId122" Type="http://schemas.openxmlformats.org/officeDocument/2006/relationships/hyperlink" Target="http://www.tribunalqro.gob.mx/transparencia/leeDoc.php?cual=7810&amp;transpliga=1" TargetMode="External"/><Relationship Id="rId143" Type="http://schemas.openxmlformats.org/officeDocument/2006/relationships/hyperlink" Target="http://www.tribunalqro.gob.mx/transparencia/leeDoc.php?cual=8559&amp;transpliga=1" TargetMode="External"/><Relationship Id="rId148" Type="http://schemas.openxmlformats.org/officeDocument/2006/relationships/hyperlink" Target="http://www.tribunalqro.gob.mx/transparencia/leeDoc.php?cual=8564&amp;transpliga=1" TargetMode="External"/><Relationship Id="rId164" Type="http://schemas.openxmlformats.org/officeDocument/2006/relationships/hyperlink" Target="http://www.tribunalqro.gob.mx/" TargetMode="External"/><Relationship Id="rId169" Type="http://schemas.openxmlformats.org/officeDocument/2006/relationships/hyperlink" Target="http://www.tribunalqro.gob.mx/" TargetMode="External"/><Relationship Id="rId185" Type="http://schemas.openxmlformats.org/officeDocument/2006/relationships/hyperlink" Target="http://www.tribunalqro.gob.mx/" TargetMode="External"/><Relationship Id="rId4" Type="http://schemas.openxmlformats.org/officeDocument/2006/relationships/hyperlink" Target="http://www.tribunalqro.gob.mx/transparencia/leeDoc.php?cual=3234&amp;transpliga=1" TargetMode="External"/><Relationship Id="rId9" Type="http://schemas.openxmlformats.org/officeDocument/2006/relationships/hyperlink" Target="http://www.tribunalqro.gob.mx/transparencia/leeDoc.php?cual=3234&amp;transpliga=1" TargetMode="External"/><Relationship Id="rId180" Type="http://schemas.openxmlformats.org/officeDocument/2006/relationships/hyperlink" Target="http://www.tribunalqro.gob.mx/" TargetMode="External"/><Relationship Id="rId26" Type="http://schemas.openxmlformats.org/officeDocument/2006/relationships/hyperlink" Target="http://www.tribunalqro.gob.mx/transparencia/leeDoc.php?cual=4376&amp;transpliga=1" TargetMode="External"/><Relationship Id="rId47" Type="http://schemas.openxmlformats.org/officeDocument/2006/relationships/hyperlink" Target="http://www.tribunalqro.gob.mx/transparencia/leeDoc.php?cual=5207&amp;transpliga=1" TargetMode="External"/><Relationship Id="rId68" Type="http://schemas.openxmlformats.org/officeDocument/2006/relationships/hyperlink" Target="http://www.tribunalqro.gob.mx/transparencia/leeDoc.php?cual=6587&amp;transpliga=1" TargetMode="External"/><Relationship Id="rId89" Type="http://schemas.openxmlformats.org/officeDocument/2006/relationships/hyperlink" Target="http://www.tribunalqro.gob.mx/transparencia/leeDoc.php?cual=7211&amp;transpliga=1" TargetMode="External"/><Relationship Id="rId112" Type="http://schemas.openxmlformats.org/officeDocument/2006/relationships/hyperlink" Target="http://www.tribunalqro.gob.mx/transparencia/leeDoc.php?cual=7163&amp;transpliga=1" TargetMode="External"/><Relationship Id="rId133" Type="http://schemas.openxmlformats.org/officeDocument/2006/relationships/hyperlink" Target="http://www.tribunalqro.gob.mx/transparencia/leeDoc.php?cual=7790&amp;transpliga=1" TargetMode="External"/><Relationship Id="rId154" Type="http://schemas.openxmlformats.org/officeDocument/2006/relationships/hyperlink" Target="http://www.tribunalqro.gob.mx/" TargetMode="External"/><Relationship Id="rId175" Type="http://schemas.openxmlformats.org/officeDocument/2006/relationships/hyperlink" Target="http://www.tribunalqro.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X222"/>
  <sheetViews>
    <sheetView tabSelected="1" topLeftCell="G2" zoomScale="85" zoomScaleNormal="85" workbookViewId="0">
      <pane ySplit="3810" topLeftCell="A199" activePane="bottomLeft"/>
      <selection activeCell="M8" sqref="M8"/>
      <selection pane="bottomLeft" activeCell="Q219" sqref="Q219"/>
    </sheetView>
  </sheetViews>
  <sheetFormatPr baseColWidth="10" defaultColWidth="15.7109375" defaultRowHeight="15"/>
  <cols>
    <col min="1" max="1" width="6" customWidth="1"/>
    <col min="2" max="3" width="11.85546875" customWidth="1"/>
    <col min="4" max="4" width="59.140625" customWidth="1"/>
    <col min="5" max="5" width="6.28515625" customWidth="1"/>
    <col min="6" max="6" width="13.7109375" customWidth="1"/>
    <col min="7" max="7" width="12.28515625" customWidth="1"/>
    <col min="8" max="8" width="12.42578125" customWidth="1"/>
    <col min="12" max="12" width="14.42578125" customWidth="1"/>
    <col min="13" max="13" width="47.28515625" customWidth="1"/>
    <col min="14" max="14" width="13" style="4" customWidth="1"/>
    <col min="15" max="15" width="12.140625" style="4" customWidth="1"/>
    <col min="16" max="16" width="5.7109375" customWidth="1"/>
  </cols>
  <sheetData>
    <row r="1" spans="1:21" hidden="1">
      <c r="A1" t="s">
        <v>0</v>
      </c>
    </row>
    <row r="2" spans="1:21">
      <c r="A2" s="57" t="s">
        <v>1</v>
      </c>
      <c r="B2" s="58"/>
      <c r="C2" s="58"/>
      <c r="D2" s="57" t="s">
        <v>2</v>
      </c>
      <c r="E2" s="58"/>
      <c r="F2" s="58"/>
      <c r="G2" s="57" t="s">
        <v>3</v>
      </c>
      <c r="H2" s="58"/>
      <c r="I2" s="58"/>
    </row>
    <row r="3" spans="1:21">
      <c r="A3" s="59" t="s">
        <v>4</v>
      </c>
      <c r="B3" s="58"/>
      <c r="C3" s="58"/>
      <c r="D3" s="59" t="s">
        <v>5</v>
      </c>
      <c r="E3" s="58"/>
      <c r="F3" s="58"/>
      <c r="G3" s="59" t="s">
        <v>6</v>
      </c>
      <c r="H3" s="58"/>
      <c r="I3" s="58"/>
    </row>
    <row r="4" spans="1:21" hidden="1">
      <c r="A4" t="s">
        <v>7</v>
      </c>
      <c r="B4" t="s">
        <v>8</v>
      </c>
      <c r="C4" t="s">
        <v>8</v>
      </c>
      <c r="D4" t="s">
        <v>9</v>
      </c>
      <c r="E4" t="s">
        <v>7</v>
      </c>
      <c r="F4" t="s">
        <v>7</v>
      </c>
      <c r="G4" t="s">
        <v>7</v>
      </c>
      <c r="H4" t="s">
        <v>7</v>
      </c>
      <c r="I4" t="s">
        <v>7</v>
      </c>
      <c r="J4" t="s">
        <v>10</v>
      </c>
      <c r="K4" t="s">
        <v>8</v>
      </c>
      <c r="L4" t="s">
        <v>8</v>
      </c>
      <c r="M4" t="s">
        <v>11</v>
      </c>
      <c r="N4" s="4" t="s">
        <v>12</v>
      </c>
      <c r="O4" s="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s="4" t="s">
        <v>28</v>
      </c>
      <c r="O5" s="4" t="s">
        <v>29</v>
      </c>
      <c r="P5" t="s">
        <v>30</v>
      </c>
      <c r="Q5" t="s">
        <v>31</v>
      </c>
      <c r="R5" t="s">
        <v>32</v>
      </c>
      <c r="S5" t="s">
        <v>33</v>
      </c>
      <c r="T5" t="s">
        <v>34</v>
      </c>
      <c r="U5" t="s">
        <v>35</v>
      </c>
    </row>
    <row r="6" spans="1:21">
      <c r="A6" s="57" t="s">
        <v>36</v>
      </c>
      <c r="B6" s="58"/>
      <c r="C6" s="58"/>
      <c r="D6" s="58"/>
      <c r="E6" s="58"/>
      <c r="F6" s="58"/>
      <c r="G6" s="58"/>
      <c r="H6" s="58"/>
      <c r="I6" s="58"/>
      <c r="J6" s="58"/>
      <c r="K6" s="58"/>
      <c r="L6" s="58"/>
      <c r="M6" s="58"/>
      <c r="N6" s="58"/>
      <c r="O6" s="58"/>
      <c r="P6" s="58"/>
      <c r="Q6" s="58"/>
      <c r="R6" s="58"/>
      <c r="S6" s="58"/>
      <c r="T6" s="58"/>
      <c r="U6" s="58"/>
    </row>
    <row r="7" spans="1:21" ht="102.75">
      <c r="A7" s="1" t="s">
        <v>37</v>
      </c>
      <c r="B7" s="1" t="s">
        <v>38</v>
      </c>
      <c r="C7" s="1" t="s">
        <v>39</v>
      </c>
      <c r="D7" s="1" t="s">
        <v>40</v>
      </c>
      <c r="E7" s="1" t="s">
        <v>41</v>
      </c>
      <c r="F7" s="1" t="s">
        <v>42</v>
      </c>
      <c r="G7" s="1" t="s">
        <v>43</v>
      </c>
      <c r="H7" s="1" t="s">
        <v>44</v>
      </c>
      <c r="I7" s="1" t="s">
        <v>45</v>
      </c>
      <c r="J7" s="1" t="s">
        <v>46</v>
      </c>
      <c r="K7" s="1" t="s">
        <v>47</v>
      </c>
      <c r="L7" s="1" t="s">
        <v>48</v>
      </c>
      <c r="M7" s="1" t="s">
        <v>49</v>
      </c>
      <c r="N7" s="10" t="s">
        <v>50</v>
      </c>
      <c r="O7" s="10" t="s">
        <v>51</v>
      </c>
      <c r="P7" s="1" t="s">
        <v>52</v>
      </c>
      <c r="Q7" s="1" t="s">
        <v>53</v>
      </c>
      <c r="R7" s="1" t="s">
        <v>54</v>
      </c>
      <c r="S7" s="1" t="s">
        <v>55</v>
      </c>
      <c r="T7" s="1" t="s">
        <v>56</v>
      </c>
      <c r="U7" s="1" t="s">
        <v>57</v>
      </c>
    </row>
    <row r="8" spans="1:21">
      <c r="A8">
        <v>2018</v>
      </c>
      <c r="B8" s="3">
        <v>43101</v>
      </c>
      <c r="C8" s="3">
        <v>43190</v>
      </c>
      <c r="D8" t="s">
        <v>58</v>
      </c>
      <c r="E8">
        <v>331</v>
      </c>
      <c r="F8" s="2" t="s">
        <v>60</v>
      </c>
      <c r="G8" s="2" t="s">
        <v>61</v>
      </c>
      <c r="H8" s="2" t="s">
        <v>62</v>
      </c>
      <c r="I8" s="2" t="s">
        <v>63</v>
      </c>
      <c r="J8" s="12" t="s">
        <v>64</v>
      </c>
      <c r="K8" s="13">
        <v>43101</v>
      </c>
      <c r="L8" s="3">
        <v>43465</v>
      </c>
      <c r="M8" s="2" t="s">
        <v>65</v>
      </c>
      <c r="N8" s="4">
        <f>20600*1.16</f>
        <v>23896</v>
      </c>
      <c r="O8" s="4">
        <f>+N8-2060</f>
        <v>21836</v>
      </c>
      <c r="P8">
        <v>0</v>
      </c>
      <c r="Q8" s="5" t="s">
        <v>66</v>
      </c>
      <c r="R8" s="6" t="s">
        <v>67</v>
      </c>
      <c r="S8" s="7">
        <v>43190</v>
      </c>
      <c r="T8" s="7">
        <v>43190</v>
      </c>
      <c r="U8" s="8" t="s">
        <v>68</v>
      </c>
    </row>
    <row r="9" spans="1:21">
      <c r="A9" s="2">
        <v>2018</v>
      </c>
      <c r="B9" s="3">
        <v>43101</v>
      </c>
      <c r="C9" s="3">
        <v>43190</v>
      </c>
      <c r="D9" t="s">
        <v>59</v>
      </c>
      <c r="E9">
        <v>121</v>
      </c>
      <c r="F9" s="9" t="s">
        <v>69</v>
      </c>
      <c r="G9" s="9" t="s">
        <v>70</v>
      </c>
      <c r="H9" s="9" t="s">
        <v>71</v>
      </c>
      <c r="I9" s="2" t="s">
        <v>72</v>
      </c>
      <c r="J9" s="12" t="s">
        <v>73</v>
      </c>
      <c r="K9" s="13">
        <v>43054</v>
      </c>
      <c r="L9" s="3">
        <v>43120</v>
      </c>
      <c r="M9" s="9" t="s">
        <v>74</v>
      </c>
      <c r="N9" s="4">
        <v>26170.02</v>
      </c>
      <c r="O9" s="4">
        <v>20134.330000000002</v>
      </c>
      <c r="P9">
        <v>0</v>
      </c>
      <c r="Q9" s="5" t="s">
        <v>66</v>
      </c>
      <c r="R9" s="6" t="s">
        <v>67</v>
      </c>
      <c r="S9" s="7">
        <v>43190</v>
      </c>
      <c r="T9" s="7">
        <v>43190</v>
      </c>
      <c r="U9" s="8" t="s">
        <v>68</v>
      </c>
    </row>
    <row r="10" spans="1:21">
      <c r="A10" s="2">
        <v>2018</v>
      </c>
      <c r="B10" s="3">
        <v>43101</v>
      </c>
      <c r="C10" s="3">
        <v>43190</v>
      </c>
      <c r="D10" s="2" t="s">
        <v>59</v>
      </c>
      <c r="E10" s="2">
        <v>121</v>
      </c>
      <c r="F10" s="9" t="s">
        <v>75</v>
      </c>
      <c r="G10" s="9" t="s">
        <v>76</v>
      </c>
      <c r="H10" s="9" t="s">
        <v>77</v>
      </c>
      <c r="I10" s="2" t="s">
        <v>78</v>
      </c>
      <c r="J10" s="12" t="s">
        <v>80</v>
      </c>
      <c r="K10" s="13">
        <v>43070</v>
      </c>
      <c r="L10" s="3">
        <v>43120</v>
      </c>
      <c r="M10" s="9" t="s">
        <v>79</v>
      </c>
      <c r="N10" s="4">
        <v>31068.240000000002</v>
      </c>
      <c r="O10" s="4">
        <v>23558.57</v>
      </c>
      <c r="P10" s="2">
        <v>0</v>
      </c>
      <c r="Q10" s="5" t="s">
        <v>66</v>
      </c>
      <c r="R10" s="6" t="s">
        <v>67</v>
      </c>
      <c r="S10" s="7">
        <v>43190</v>
      </c>
      <c r="T10" s="7">
        <v>43190</v>
      </c>
      <c r="U10" s="8" t="s">
        <v>68</v>
      </c>
    </row>
    <row r="11" spans="1:21">
      <c r="A11" s="2">
        <v>2018</v>
      </c>
      <c r="B11" s="3">
        <v>43101</v>
      </c>
      <c r="C11" s="3">
        <v>43190</v>
      </c>
      <c r="D11" s="2" t="s">
        <v>59</v>
      </c>
      <c r="E11" s="9">
        <v>121</v>
      </c>
      <c r="F11" s="9" t="s">
        <v>81</v>
      </c>
      <c r="G11" s="9" t="s">
        <v>82</v>
      </c>
      <c r="H11" s="9" t="s">
        <v>83</v>
      </c>
      <c r="I11" s="2" t="s">
        <v>84</v>
      </c>
      <c r="J11" s="12" t="s">
        <v>86</v>
      </c>
      <c r="K11" s="13">
        <v>43105</v>
      </c>
      <c r="L11" s="3">
        <v>43120</v>
      </c>
      <c r="M11" s="9" t="s">
        <v>85</v>
      </c>
      <c r="N11" s="4">
        <v>26170.02</v>
      </c>
      <c r="O11" s="4">
        <v>20134.330000000002</v>
      </c>
      <c r="P11" s="2">
        <v>0</v>
      </c>
      <c r="Q11" s="5" t="s">
        <v>66</v>
      </c>
      <c r="R11" s="6" t="s">
        <v>67</v>
      </c>
      <c r="S11" s="7">
        <v>43190</v>
      </c>
      <c r="T11" s="7">
        <v>43190</v>
      </c>
      <c r="U11" s="8" t="s">
        <v>68</v>
      </c>
    </row>
    <row r="12" spans="1:21">
      <c r="A12" s="2">
        <v>2018</v>
      </c>
      <c r="B12" s="3">
        <v>43101</v>
      </c>
      <c r="C12" s="3">
        <v>43190</v>
      </c>
      <c r="D12" s="2" t="s">
        <v>59</v>
      </c>
      <c r="E12" s="9">
        <v>121</v>
      </c>
      <c r="F12" s="9" t="s">
        <v>87</v>
      </c>
      <c r="G12" s="9" t="s">
        <v>88</v>
      </c>
      <c r="H12" s="9" t="s">
        <v>89</v>
      </c>
      <c r="I12" s="2" t="s">
        <v>90</v>
      </c>
      <c r="J12" s="12" t="s">
        <v>109</v>
      </c>
      <c r="K12" s="13">
        <v>43140</v>
      </c>
      <c r="L12" s="3">
        <v>43155</v>
      </c>
      <c r="M12" s="9" t="s">
        <v>91</v>
      </c>
      <c r="N12" s="4">
        <v>22191.599999999999</v>
      </c>
      <c r="O12" s="4">
        <v>17651.150000000001</v>
      </c>
      <c r="P12" s="2">
        <v>0</v>
      </c>
      <c r="Q12" s="5" t="s">
        <v>66</v>
      </c>
      <c r="R12" s="6" t="s">
        <v>67</v>
      </c>
      <c r="S12" s="7">
        <v>43190</v>
      </c>
      <c r="T12" s="7">
        <v>43190</v>
      </c>
      <c r="U12" s="8" t="s">
        <v>68</v>
      </c>
    </row>
    <row r="13" spans="1:21">
      <c r="A13" s="2">
        <v>2018</v>
      </c>
      <c r="B13" s="3">
        <v>43101</v>
      </c>
      <c r="C13" s="3">
        <v>43190</v>
      </c>
      <c r="D13" s="2" t="s">
        <v>59</v>
      </c>
      <c r="E13" s="9">
        <v>121</v>
      </c>
      <c r="F13" s="9" t="s">
        <v>92</v>
      </c>
      <c r="G13" s="9" t="s">
        <v>93</v>
      </c>
      <c r="H13" s="9" t="s">
        <v>94</v>
      </c>
      <c r="I13" s="2" t="s">
        <v>95</v>
      </c>
      <c r="J13" s="11" t="s">
        <v>110</v>
      </c>
      <c r="K13" s="3">
        <v>43140</v>
      </c>
      <c r="L13" s="3">
        <v>43169</v>
      </c>
      <c r="M13" s="9" t="s">
        <v>96</v>
      </c>
      <c r="N13" s="4">
        <v>26170.02</v>
      </c>
      <c r="O13" s="4">
        <v>20436.04</v>
      </c>
      <c r="P13" s="2">
        <v>0</v>
      </c>
      <c r="Q13" s="5" t="s">
        <v>66</v>
      </c>
      <c r="R13" s="6" t="s">
        <v>67</v>
      </c>
      <c r="S13" s="7">
        <v>43190</v>
      </c>
      <c r="T13" s="7">
        <v>43190</v>
      </c>
      <c r="U13" s="8" t="s">
        <v>68</v>
      </c>
    </row>
    <row r="14" spans="1:21">
      <c r="A14" s="2">
        <v>2018</v>
      </c>
      <c r="B14" s="3">
        <v>43101</v>
      </c>
      <c r="C14" s="3">
        <v>43190</v>
      </c>
      <c r="D14" s="2" t="s">
        <v>59</v>
      </c>
      <c r="E14" s="9">
        <v>121</v>
      </c>
      <c r="F14" s="9" t="s">
        <v>97</v>
      </c>
      <c r="G14" s="9" t="s">
        <v>98</v>
      </c>
      <c r="H14" s="9" t="s">
        <v>131</v>
      </c>
      <c r="I14" s="2" t="s">
        <v>99</v>
      </c>
      <c r="J14" s="11" t="s">
        <v>111</v>
      </c>
      <c r="K14" s="3">
        <v>43140</v>
      </c>
      <c r="L14" s="3">
        <v>43155</v>
      </c>
      <c r="M14" s="9" t="s">
        <v>100</v>
      </c>
      <c r="N14" s="4">
        <v>26170.02</v>
      </c>
      <c r="O14" s="4">
        <v>20436.04</v>
      </c>
      <c r="P14" s="2">
        <v>0</v>
      </c>
      <c r="Q14" s="5" t="s">
        <v>66</v>
      </c>
      <c r="R14" s="6" t="s">
        <v>67</v>
      </c>
      <c r="S14" s="7">
        <v>43190</v>
      </c>
      <c r="T14" s="7">
        <v>43190</v>
      </c>
      <c r="U14" s="8" t="s">
        <v>68</v>
      </c>
    </row>
    <row r="15" spans="1:21">
      <c r="A15" s="2">
        <v>2018</v>
      </c>
      <c r="B15" s="3">
        <v>43101</v>
      </c>
      <c r="C15" s="3">
        <v>43190</v>
      </c>
      <c r="D15" s="2" t="s">
        <v>59</v>
      </c>
      <c r="E15" s="9">
        <v>121</v>
      </c>
      <c r="F15" s="9" t="s">
        <v>101</v>
      </c>
      <c r="G15" s="9" t="s">
        <v>93</v>
      </c>
      <c r="H15" s="9" t="s">
        <v>102</v>
      </c>
      <c r="I15" s="2" t="s">
        <v>103</v>
      </c>
      <c r="J15" s="11" t="s">
        <v>112</v>
      </c>
      <c r="K15" s="3">
        <v>43129</v>
      </c>
      <c r="L15" s="3">
        <v>43129</v>
      </c>
      <c r="M15" s="9" t="s">
        <v>104</v>
      </c>
      <c r="N15" s="4">
        <v>1325.4</v>
      </c>
      <c r="O15" s="4">
        <v>1253.29</v>
      </c>
      <c r="P15" s="2">
        <v>0</v>
      </c>
      <c r="Q15" s="5" t="s">
        <v>66</v>
      </c>
      <c r="R15" s="6" t="s">
        <v>67</v>
      </c>
      <c r="S15" s="7">
        <v>43190</v>
      </c>
      <c r="T15" s="7">
        <v>43190</v>
      </c>
      <c r="U15" s="8" t="s">
        <v>68</v>
      </c>
    </row>
    <row r="16" spans="1:21">
      <c r="A16" s="2">
        <v>2018</v>
      </c>
      <c r="B16" s="3">
        <v>43101</v>
      </c>
      <c r="C16" s="3">
        <v>43190</v>
      </c>
      <c r="D16" s="2" t="s">
        <v>59</v>
      </c>
      <c r="E16" s="9">
        <v>121</v>
      </c>
      <c r="F16" s="9" t="s">
        <v>105</v>
      </c>
      <c r="G16" s="22" t="s">
        <v>106</v>
      </c>
      <c r="H16" s="9" t="s">
        <v>107</v>
      </c>
      <c r="I16" s="2" t="s">
        <v>108</v>
      </c>
      <c r="J16" s="11" t="s">
        <v>113</v>
      </c>
      <c r="K16" s="3">
        <v>43129</v>
      </c>
      <c r="L16" s="3">
        <v>43129</v>
      </c>
      <c r="M16" s="9" t="s">
        <v>104</v>
      </c>
      <c r="N16" s="4">
        <v>1325.4</v>
      </c>
      <c r="O16" s="4">
        <v>1253.29</v>
      </c>
      <c r="P16" s="2">
        <v>0</v>
      </c>
      <c r="Q16" s="5" t="s">
        <v>66</v>
      </c>
      <c r="R16" s="6" t="s">
        <v>67</v>
      </c>
      <c r="S16" s="7">
        <v>43190</v>
      </c>
      <c r="T16" s="7">
        <v>43190</v>
      </c>
      <c r="U16" s="8" t="s">
        <v>68</v>
      </c>
    </row>
    <row r="17" spans="1:21" s="14" customFormat="1">
      <c r="A17" s="14">
        <v>2018</v>
      </c>
      <c r="B17" s="3">
        <v>43191</v>
      </c>
      <c r="C17" s="3">
        <v>43281</v>
      </c>
      <c r="D17" s="14" t="s">
        <v>58</v>
      </c>
      <c r="E17" s="15">
        <v>331</v>
      </c>
      <c r="F17" s="15" t="s">
        <v>60</v>
      </c>
      <c r="G17" s="15" t="s">
        <v>61</v>
      </c>
      <c r="H17" s="15" t="s">
        <v>62</v>
      </c>
      <c r="I17" s="15" t="s">
        <v>63</v>
      </c>
      <c r="J17" s="12" t="s">
        <v>64</v>
      </c>
      <c r="K17" s="13">
        <v>43101</v>
      </c>
      <c r="L17" s="3">
        <v>43465</v>
      </c>
      <c r="M17" s="15" t="s">
        <v>65</v>
      </c>
      <c r="N17" s="4">
        <f>20600*1.16</f>
        <v>23896</v>
      </c>
      <c r="O17" s="4">
        <f>+N17-2060</f>
        <v>21836</v>
      </c>
      <c r="P17" s="15">
        <v>0</v>
      </c>
      <c r="Q17" s="5" t="s">
        <v>66</v>
      </c>
      <c r="R17" s="6" t="s">
        <v>67</v>
      </c>
      <c r="S17" s="7">
        <v>43281</v>
      </c>
      <c r="T17" s="7">
        <f>+S17</f>
        <v>43281</v>
      </c>
      <c r="U17" s="8" t="s">
        <v>68</v>
      </c>
    </row>
    <row r="18" spans="1:21" s="14" customFormat="1">
      <c r="A18" s="14">
        <v>2018</v>
      </c>
      <c r="B18" s="3">
        <v>43191</v>
      </c>
      <c r="C18" s="3">
        <v>43281</v>
      </c>
      <c r="D18" s="15" t="s">
        <v>59</v>
      </c>
      <c r="E18" s="9">
        <v>121</v>
      </c>
      <c r="F18" s="9" t="s">
        <v>114</v>
      </c>
      <c r="G18" s="9" t="s">
        <v>115</v>
      </c>
      <c r="H18" s="9" t="s">
        <v>116</v>
      </c>
      <c r="I18" s="15" t="s">
        <v>117</v>
      </c>
      <c r="J18" s="18" t="s">
        <v>170</v>
      </c>
      <c r="K18" s="3">
        <v>43141</v>
      </c>
      <c r="L18" s="3">
        <v>43183</v>
      </c>
      <c r="M18" s="9" t="s">
        <v>118</v>
      </c>
      <c r="N18" s="4">
        <v>26170.02</v>
      </c>
      <c r="O18" s="4">
        <v>20436.04</v>
      </c>
      <c r="P18" s="14">
        <v>0</v>
      </c>
      <c r="Q18" s="5" t="s">
        <v>66</v>
      </c>
      <c r="R18" s="6" t="s">
        <v>67</v>
      </c>
      <c r="S18" s="7">
        <v>43281</v>
      </c>
      <c r="T18" s="7">
        <f t="shared" ref="T18:T23" si="0">+S18</f>
        <v>43281</v>
      </c>
      <c r="U18" s="8" t="s">
        <v>68</v>
      </c>
    </row>
    <row r="19" spans="1:21" s="14" customFormat="1">
      <c r="A19" s="14">
        <v>2018</v>
      </c>
      <c r="B19" s="3">
        <v>43191</v>
      </c>
      <c r="C19" s="3">
        <v>43281</v>
      </c>
      <c r="D19" s="15" t="s">
        <v>59</v>
      </c>
      <c r="E19" s="9">
        <v>121</v>
      </c>
      <c r="F19" s="9" t="s">
        <v>119</v>
      </c>
      <c r="G19" s="9" t="s">
        <v>120</v>
      </c>
      <c r="H19" s="9" t="s">
        <v>121</v>
      </c>
      <c r="I19" s="15" t="s">
        <v>122</v>
      </c>
      <c r="J19" s="18" t="s">
        <v>163</v>
      </c>
      <c r="K19" s="3">
        <v>43162</v>
      </c>
      <c r="L19" s="3">
        <v>43197</v>
      </c>
      <c r="M19" s="9" t="s">
        <v>123</v>
      </c>
      <c r="N19" s="4">
        <v>31068.240000000002</v>
      </c>
      <c r="O19" s="4">
        <v>23864.799999999999</v>
      </c>
      <c r="P19" s="14">
        <v>0</v>
      </c>
      <c r="Q19" s="5" t="s">
        <v>66</v>
      </c>
      <c r="R19" s="6" t="s">
        <v>67</v>
      </c>
      <c r="S19" s="7">
        <v>43281</v>
      </c>
      <c r="T19" s="7">
        <f t="shared" si="0"/>
        <v>43281</v>
      </c>
      <c r="U19" s="8" t="s">
        <v>68</v>
      </c>
    </row>
    <row r="20" spans="1:21" s="14" customFormat="1">
      <c r="A20" s="15">
        <v>2018</v>
      </c>
      <c r="B20" s="3">
        <v>43191</v>
      </c>
      <c r="C20" s="3">
        <v>43281</v>
      </c>
      <c r="D20" s="15" t="s">
        <v>59</v>
      </c>
      <c r="E20" s="9">
        <v>121</v>
      </c>
      <c r="F20" s="9" t="s">
        <v>75</v>
      </c>
      <c r="G20" s="9" t="s">
        <v>76</v>
      </c>
      <c r="H20" s="9" t="s">
        <v>77</v>
      </c>
      <c r="I20" s="15" t="s">
        <v>124</v>
      </c>
      <c r="J20" s="18" t="s">
        <v>164</v>
      </c>
      <c r="K20" s="3">
        <v>43196</v>
      </c>
      <c r="L20" s="3">
        <v>43211</v>
      </c>
      <c r="M20" s="9" t="s">
        <v>130</v>
      </c>
      <c r="N20" s="4">
        <v>26170.02</v>
      </c>
      <c r="O20" s="4">
        <v>20436.04</v>
      </c>
      <c r="P20" s="14">
        <v>0</v>
      </c>
      <c r="Q20" s="5" t="s">
        <v>66</v>
      </c>
      <c r="R20" s="6" t="s">
        <v>67</v>
      </c>
      <c r="S20" s="7">
        <v>43281</v>
      </c>
      <c r="T20" s="7">
        <f t="shared" si="0"/>
        <v>43281</v>
      </c>
      <c r="U20" s="8" t="s">
        <v>68</v>
      </c>
    </row>
    <row r="21" spans="1:21" s="14" customFormat="1">
      <c r="A21" s="14">
        <v>2018</v>
      </c>
      <c r="B21" s="3">
        <v>43191</v>
      </c>
      <c r="C21" s="3">
        <v>43281</v>
      </c>
      <c r="D21" s="15" t="s">
        <v>59</v>
      </c>
      <c r="E21" s="9">
        <v>121</v>
      </c>
      <c r="F21" s="9" t="s">
        <v>125</v>
      </c>
      <c r="G21" s="9" t="s">
        <v>126</v>
      </c>
      <c r="H21" s="9" t="s">
        <v>127</v>
      </c>
      <c r="I21" s="15" t="s">
        <v>128</v>
      </c>
      <c r="J21" s="18" t="s">
        <v>171</v>
      </c>
      <c r="K21" s="3">
        <v>43196</v>
      </c>
      <c r="L21" s="3">
        <v>43211</v>
      </c>
      <c r="M21" s="9" t="s">
        <v>129</v>
      </c>
      <c r="N21" s="4">
        <v>26170.02</v>
      </c>
      <c r="O21" s="4">
        <v>20436.04</v>
      </c>
      <c r="P21" s="14">
        <v>0</v>
      </c>
      <c r="Q21" s="5" t="s">
        <v>66</v>
      </c>
      <c r="R21" s="6" t="s">
        <v>67</v>
      </c>
      <c r="S21" s="7">
        <v>43281</v>
      </c>
      <c r="T21" s="7">
        <f t="shared" si="0"/>
        <v>43281</v>
      </c>
      <c r="U21" s="8" t="s">
        <v>68</v>
      </c>
    </row>
    <row r="22" spans="1:21" s="14" customFormat="1">
      <c r="A22" s="14">
        <v>2018</v>
      </c>
      <c r="B22" s="3">
        <v>43191</v>
      </c>
      <c r="C22" s="3">
        <v>43281</v>
      </c>
      <c r="D22" s="15" t="s">
        <v>59</v>
      </c>
      <c r="E22" s="9">
        <v>121</v>
      </c>
      <c r="F22" s="9" t="s">
        <v>97</v>
      </c>
      <c r="G22" s="9" t="s">
        <v>98</v>
      </c>
      <c r="H22" s="9" t="s">
        <v>131</v>
      </c>
      <c r="I22" s="15" t="s">
        <v>132</v>
      </c>
      <c r="J22" s="18" t="s">
        <v>165</v>
      </c>
      <c r="K22" s="3">
        <v>43196</v>
      </c>
      <c r="L22" s="3">
        <v>43211</v>
      </c>
      <c r="M22" s="9" t="s">
        <v>133</v>
      </c>
      <c r="N22" s="4">
        <v>26170.02</v>
      </c>
      <c r="O22" s="4">
        <v>20436.04</v>
      </c>
      <c r="P22" s="14">
        <v>0</v>
      </c>
      <c r="Q22" s="5" t="s">
        <v>66</v>
      </c>
      <c r="R22" s="6" t="s">
        <v>67</v>
      </c>
      <c r="S22" s="7">
        <v>43281</v>
      </c>
      <c r="T22" s="7">
        <f t="shared" si="0"/>
        <v>43281</v>
      </c>
      <c r="U22" s="8" t="s">
        <v>68</v>
      </c>
    </row>
    <row r="23" spans="1:21" s="14" customFormat="1">
      <c r="A23" s="14">
        <v>2018</v>
      </c>
      <c r="B23" s="3">
        <v>43191</v>
      </c>
      <c r="C23" s="3">
        <v>43281</v>
      </c>
      <c r="D23" s="15" t="s">
        <v>59</v>
      </c>
      <c r="E23" s="9">
        <v>121</v>
      </c>
      <c r="F23" s="9" t="s">
        <v>134</v>
      </c>
      <c r="G23" s="9" t="s">
        <v>135</v>
      </c>
      <c r="H23" s="9" t="s">
        <v>136</v>
      </c>
      <c r="I23" s="15" t="s">
        <v>137</v>
      </c>
      <c r="J23" s="18" t="s">
        <v>166</v>
      </c>
      <c r="K23" s="3">
        <v>43140</v>
      </c>
      <c r="L23" s="3">
        <v>43155</v>
      </c>
      <c r="M23" s="9" t="s">
        <v>138</v>
      </c>
      <c r="N23" s="4">
        <v>26170.02</v>
      </c>
      <c r="O23" s="4">
        <v>20436.04</v>
      </c>
      <c r="P23" s="14">
        <v>0</v>
      </c>
      <c r="Q23" s="5" t="s">
        <v>66</v>
      </c>
      <c r="R23" s="6" t="s">
        <v>67</v>
      </c>
      <c r="S23" s="7">
        <v>43281</v>
      </c>
      <c r="T23" s="7">
        <f t="shared" si="0"/>
        <v>43281</v>
      </c>
      <c r="U23" s="8" t="s">
        <v>68</v>
      </c>
    </row>
    <row r="24" spans="1:21">
      <c r="A24" s="15">
        <v>2018</v>
      </c>
      <c r="B24" s="3">
        <v>43191</v>
      </c>
      <c r="C24" s="3">
        <v>43281</v>
      </c>
      <c r="D24" s="15" t="s">
        <v>59</v>
      </c>
      <c r="E24" s="9">
        <v>121</v>
      </c>
      <c r="F24" s="9" t="s">
        <v>139</v>
      </c>
      <c r="G24" s="9" t="s">
        <v>140</v>
      </c>
      <c r="H24" s="9" t="s">
        <v>141</v>
      </c>
      <c r="I24" s="15" t="s">
        <v>142</v>
      </c>
      <c r="J24" s="18" t="s">
        <v>167</v>
      </c>
      <c r="K24" s="17">
        <v>43224</v>
      </c>
      <c r="L24" s="17">
        <v>43246</v>
      </c>
      <c r="M24" s="9" t="s">
        <v>143</v>
      </c>
      <c r="N24" s="4">
        <v>26170.02</v>
      </c>
      <c r="O24" s="4">
        <v>20436.04</v>
      </c>
      <c r="P24" s="15">
        <v>0</v>
      </c>
      <c r="Q24" s="5" t="s">
        <v>66</v>
      </c>
      <c r="R24" s="6" t="s">
        <v>67</v>
      </c>
      <c r="S24" s="7">
        <v>43281</v>
      </c>
      <c r="T24" s="7">
        <f t="shared" ref="T24:T34" si="1">+S24</f>
        <v>43281</v>
      </c>
      <c r="U24" s="8" t="s">
        <v>68</v>
      </c>
    </row>
    <row r="25" spans="1:21">
      <c r="A25" s="15">
        <v>2018</v>
      </c>
      <c r="B25" s="3">
        <v>43191</v>
      </c>
      <c r="C25" s="3">
        <v>43281</v>
      </c>
      <c r="D25" s="15" t="s">
        <v>59</v>
      </c>
      <c r="E25" s="9">
        <v>121</v>
      </c>
      <c r="F25" s="9" t="s">
        <v>144</v>
      </c>
      <c r="G25" s="9" t="s">
        <v>145</v>
      </c>
      <c r="H25" s="9" t="s">
        <v>146</v>
      </c>
      <c r="I25" s="15" t="s">
        <v>147</v>
      </c>
      <c r="J25" s="11" t="s">
        <v>172</v>
      </c>
      <c r="K25" s="17">
        <v>43224</v>
      </c>
      <c r="L25" s="17">
        <v>43232</v>
      </c>
      <c r="M25" s="9" t="s">
        <v>148</v>
      </c>
      <c r="N25" s="4">
        <v>19385.2</v>
      </c>
      <c r="O25" s="4">
        <v>16537.98</v>
      </c>
      <c r="P25" s="15">
        <v>0</v>
      </c>
      <c r="Q25" s="5" t="s">
        <v>66</v>
      </c>
      <c r="R25" s="6" t="s">
        <v>67</v>
      </c>
      <c r="S25" s="7">
        <v>43281</v>
      </c>
      <c r="T25" s="7">
        <f t="shared" si="1"/>
        <v>43281</v>
      </c>
      <c r="U25" s="8" t="s">
        <v>68</v>
      </c>
    </row>
    <row r="26" spans="1:21">
      <c r="A26" s="15">
        <v>2018</v>
      </c>
      <c r="B26" s="3">
        <v>43191</v>
      </c>
      <c r="C26" s="3">
        <v>43281</v>
      </c>
      <c r="D26" s="15" t="s">
        <v>59</v>
      </c>
      <c r="E26" s="9">
        <v>121</v>
      </c>
      <c r="F26" s="9" t="s">
        <v>149</v>
      </c>
      <c r="G26" s="9" t="s">
        <v>150</v>
      </c>
      <c r="H26" s="9" t="s">
        <v>151</v>
      </c>
      <c r="I26" s="15" t="s">
        <v>152</v>
      </c>
      <c r="J26" s="11" t="s">
        <v>173</v>
      </c>
      <c r="K26" s="17">
        <v>43181</v>
      </c>
      <c r="L26" s="17">
        <v>43181</v>
      </c>
      <c r="M26" s="9" t="s">
        <v>104</v>
      </c>
      <c r="N26" s="4">
        <v>1325.4</v>
      </c>
      <c r="O26" s="4">
        <v>1253.29</v>
      </c>
      <c r="P26" s="15">
        <v>0</v>
      </c>
      <c r="Q26" s="5" t="s">
        <v>66</v>
      </c>
      <c r="R26" s="6" t="s">
        <v>67</v>
      </c>
      <c r="S26" s="7">
        <v>43281</v>
      </c>
      <c r="T26" s="7">
        <f t="shared" si="1"/>
        <v>43281</v>
      </c>
      <c r="U26" s="8" t="s">
        <v>68</v>
      </c>
    </row>
    <row r="27" spans="1:21">
      <c r="A27" s="15">
        <v>2018</v>
      </c>
      <c r="B27" s="3">
        <v>43191</v>
      </c>
      <c r="C27" s="3">
        <v>43281</v>
      </c>
      <c r="D27" s="15" t="s">
        <v>59</v>
      </c>
      <c r="E27" s="9">
        <v>121</v>
      </c>
      <c r="F27" s="9" t="s">
        <v>149</v>
      </c>
      <c r="G27" s="9" t="s">
        <v>150</v>
      </c>
      <c r="H27" s="9" t="s">
        <v>151</v>
      </c>
      <c r="I27" s="15" t="s">
        <v>153</v>
      </c>
      <c r="J27" s="11" t="s">
        <v>174</v>
      </c>
      <c r="K27" s="17">
        <v>43194</v>
      </c>
      <c r="L27" s="17">
        <f>+K27</f>
        <v>43194</v>
      </c>
      <c r="M27" s="9" t="s">
        <v>104</v>
      </c>
      <c r="N27" s="4">
        <v>1325.4</v>
      </c>
      <c r="O27" s="4">
        <v>1253.29</v>
      </c>
      <c r="P27" s="15">
        <v>0</v>
      </c>
      <c r="Q27" s="5" t="s">
        <v>66</v>
      </c>
      <c r="R27" s="6" t="s">
        <v>67</v>
      </c>
      <c r="S27" s="7">
        <v>43281</v>
      </c>
      <c r="T27" s="7">
        <f t="shared" si="1"/>
        <v>43281</v>
      </c>
      <c r="U27" s="8" t="s">
        <v>68</v>
      </c>
    </row>
    <row r="28" spans="1:21">
      <c r="A28" s="15">
        <v>2018</v>
      </c>
      <c r="B28" s="3">
        <v>43191</v>
      </c>
      <c r="C28" s="3">
        <v>43281</v>
      </c>
      <c r="D28" s="15" t="s">
        <v>59</v>
      </c>
      <c r="E28" s="9">
        <v>121</v>
      </c>
      <c r="F28" s="9" t="s">
        <v>154</v>
      </c>
      <c r="G28" s="9" t="s">
        <v>155</v>
      </c>
      <c r="H28" s="9" t="s">
        <v>62</v>
      </c>
      <c r="I28" s="15" t="s">
        <v>156</v>
      </c>
      <c r="J28" s="11" t="s">
        <v>168</v>
      </c>
      <c r="K28" s="17">
        <v>43161</v>
      </c>
      <c r="L28" s="17">
        <v>43183</v>
      </c>
      <c r="M28" s="9" t="s">
        <v>157</v>
      </c>
      <c r="N28" s="4">
        <v>26170.02</v>
      </c>
      <c r="O28" s="4">
        <v>20436.04</v>
      </c>
      <c r="P28" s="15">
        <v>0</v>
      </c>
      <c r="Q28" s="5" t="s">
        <v>66</v>
      </c>
      <c r="R28" s="6" t="s">
        <v>67</v>
      </c>
      <c r="S28" s="7">
        <v>43281</v>
      </c>
      <c r="T28" s="7">
        <f t="shared" si="1"/>
        <v>43281</v>
      </c>
      <c r="U28" s="8" t="s">
        <v>68</v>
      </c>
    </row>
    <row r="29" spans="1:21">
      <c r="A29" s="15">
        <v>2018</v>
      </c>
      <c r="B29" s="3">
        <v>43191</v>
      </c>
      <c r="C29" s="3">
        <v>43281</v>
      </c>
      <c r="D29" s="15" t="s">
        <v>59</v>
      </c>
      <c r="E29" s="9">
        <v>121</v>
      </c>
      <c r="F29" s="9" t="s">
        <v>158</v>
      </c>
      <c r="G29" s="9" t="s">
        <v>159</v>
      </c>
      <c r="H29" s="9" t="s">
        <v>160</v>
      </c>
      <c r="I29" s="15" t="s">
        <v>161</v>
      </c>
      <c r="J29" s="18" t="s">
        <v>169</v>
      </c>
      <c r="K29" s="17">
        <v>43161</v>
      </c>
      <c r="L29" s="17">
        <v>43183</v>
      </c>
      <c r="M29" s="9" t="s">
        <v>162</v>
      </c>
      <c r="N29" s="4">
        <v>26170.02</v>
      </c>
      <c r="O29" s="4">
        <v>20436.04</v>
      </c>
      <c r="P29" s="15">
        <v>0</v>
      </c>
      <c r="Q29" s="5" t="s">
        <v>66</v>
      </c>
      <c r="R29" s="6" t="s">
        <v>67</v>
      </c>
      <c r="S29" s="7">
        <v>43281</v>
      </c>
      <c r="T29" s="7">
        <f t="shared" si="1"/>
        <v>43281</v>
      </c>
      <c r="U29" s="8" t="s">
        <v>68</v>
      </c>
    </row>
    <row r="30" spans="1:21">
      <c r="A30" s="15">
        <v>2018</v>
      </c>
      <c r="B30" s="3">
        <v>43191</v>
      </c>
      <c r="C30" s="3">
        <v>43281</v>
      </c>
      <c r="D30" s="16" t="s">
        <v>58</v>
      </c>
      <c r="E30" s="9">
        <v>334</v>
      </c>
      <c r="F30" s="9" t="s">
        <v>175</v>
      </c>
      <c r="G30" s="9" t="s">
        <v>176</v>
      </c>
      <c r="H30" s="9" t="s">
        <v>88</v>
      </c>
      <c r="I30" s="16" t="s">
        <v>177</v>
      </c>
      <c r="J30" s="11" t="s">
        <v>199</v>
      </c>
      <c r="K30" s="17">
        <v>43252</v>
      </c>
      <c r="L30" s="17">
        <v>43260</v>
      </c>
      <c r="M30" s="9" t="s">
        <v>183</v>
      </c>
      <c r="N30" s="4">
        <f>19385.2*1.16</f>
        <v>22486.831999999999</v>
      </c>
      <c r="O30" s="4">
        <v>20548.310000000001</v>
      </c>
      <c r="P30" s="15">
        <v>0</v>
      </c>
      <c r="Q30" s="5" t="s">
        <v>66</v>
      </c>
      <c r="R30" s="6" t="s">
        <v>67</v>
      </c>
      <c r="S30" s="7">
        <v>43281</v>
      </c>
      <c r="T30" s="7">
        <f t="shared" si="1"/>
        <v>43281</v>
      </c>
      <c r="U30" s="8" t="s">
        <v>68</v>
      </c>
    </row>
    <row r="31" spans="1:21">
      <c r="A31" s="15">
        <v>2018</v>
      </c>
      <c r="B31" s="3">
        <v>43191</v>
      </c>
      <c r="C31" s="3">
        <v>43281</v>
      </c>
      <c r="D31" s="19" t="s">
        <v>59</v>
      </c>
      <c r="E31" s="9">
        <v>121</v>
      </c>
      <c r="F31" s="9" t="s">
        <v>178</v>
      </c>
      <c r="G31" s="9" t="s">
        <v>179</v>
      </c>
      <c r="H31" s="9" t="s">
        <v>180</v>
      </c>
      <c r="I31" s="19" t="s">
        <v>181</v>
      </c>
      <c r="J31" s="18" t="s">
        <v>184</v>
      </c>
      <c r="K31" s="17">
        <v>43252</v>
      </c>
      <c r="L31" s="17">
        <v>43267</v>
      </c>
      <c r="M31" s="9" t="s">
        <v>182</v>
      </c>
      <c r="N31" s="4">
        <v>26170.02</v>
      </c>
      <c r="O31" s="4">
        <v>20436.04</v>
      </c>
      <c r="P31" s="15">
        <v>0</v>
      </c>
      <c r="Q31" s="5" t="s">
        <v>66</v>
      </c>
      <c r="R31" s="6" t="s">
        <v>67</v>
      </c>
      <c r="S31" s="7">
        <v>43281</v>
      </c>
      <c r="T31" s="7">
        <f t="shared" si="1"/>
        <v>43281</v>
      </c>
      <c r="U31" s="8" t="s">
        <v>68</v>
      </c>
    </row>
    <row r="32" spans="1:21">
      <c r="A32" s="15">
        <v>2018</v>
      </c>
      <c r="B32" s="3">
        <v>43191</v>
      </c>
      <c r="C32" s="3">
        <v>43281</v>
      </c>
      <c r="D32" s="19" t="s">
        <v>59</v>
      </c>
      <c r="E32" s="9">
        <v>121</v>
      </c>
      <c r="F32" s="9" t="s">
        <v>119</v>
      </c>
      <c r="G32" s="9" t="s">
        <v>120</v>
      </c>
      <c r="H32" s="9" t="s">
        <v>121</v>
      </c>
      <c r="I32" s="19" t="s">
        <v>185</v>
      </c>
      <c r="J32" s="18" t="s">
        <v>187</v>
      </c>
      <c r="K32" s="17">
        <v>43252</v>
      </c>
      <c r="L32" s="17">
        <v>43267</v>
      </c>
      <c r="M32" s="9" t="s">
        <v>186</v>
      </c>
      <c r="N32" s="4">
        <v>26170.02</v>
      </c>
      <c r="O32" s="4">
        <v>20436.04</v>
      </c>
      <c r="P32" s="15">
        <v>0</v>
      </c>
      <c r="Q32" s="5" t="s">
        <v>66</v>
      </c>
      <c r="R32" s="6" t="s">
        <v>67</v>
      </c>
      <c r="S32" s="7">
        <v>43281</v>
      </c>
      <c r="T32" s="7">
        <f t="shared" si="1"/>
        <v>43281</v>
      </c>
      <c r="U32" s="8" t="s">
        <v>68</v>
      </c>
    </row>
    <row r="33" spans="1:21">
      <c r="A33" s="15">
        <v>2018</v>
      </c>
      <c r="B33" s="3">
        <v>43191</v>
      </c>
      <c r="C33" s="3">
        <v>43281</v>
      </c>
      <c r="D33" s="19" t="s">
        <v>59</v>
      </c>
      <c r="E33" s="9">
        <v>121</v>
      </c>
      <c r="F33" s="9" t="s">
        <v>188</v>
      </c>
      <c r="G33" s="9" t="s">
        <v>189</v>
      </c>
      <c r="H33" s="9" t="s">
        <v>89</v>
      </c>
      <c r="I33" s="19" t="s">
        <v>190</v>
      </c>
      <c r="J33" s="11" t="s">
        <v>198</v>
      </c>
      <c r="K33" s="17">
        <v>43238</v>
      </c>
      <c r="L33" s="17">
        <v>43246</v>
      </c>
      <c r="M33" s="9" t="s">
        <v>191</v>
      </c>
      <c r="N33" s="4">
        <v>19385.2</v>
      </c>
      <c r="O33" s="4">
        <v>16537.98</v>
      </c>
      <c r="P33" s="15">
        <v>0</v>
      </c>
      <c r="Q33" s="5" t="s">
        <v>66</v>
      </c>
      <c r="R33" s="6" t="s">
        <v>67</v>
      </c>
      <c r="S33" s="7">
        <v>43281</v>
      </c>
      <c r="T33" s="7">
        <f t="shared" si="1"/>
        <v>43281</v>
      </c>
      <c r="U33" s="8" t="s">
        <v>68</v>
      </c>
    </row>
    <row r="34" spans="1:21">
      <c r="A34" s="15">
        <v>2018</v>
      </c>
      <c r="B34" s="3">
        <v>43191</v>
      </c>
      <c r="C34" s="3">
        <v>43281</v>
      </c>
      <c r="D34" s="19" t="s">
        <v>59</v>
      </c>
      <c r="E34" s="9">
        <v>121</v>
      </c>
      <c r="F34" s="9" t="s">
        <v>192</v>
      </c>
      <c r="G34" s="9" t="s">
        <v>193</v>
      </c>
      <c r="H34" s="9" t="s">
        <v>194</v>
      </c>
      <c r="I34" s="19" t="s">
        <v>195</v>
      </c>
      <c r="J34" s="18" t="s">
        <v>197</v>
      </c>
      <c r="K34" s="17">
        <v>43224</v>
      </c>
      <c r="L34" s="17">
        <v>43246</v>
      </c>
      <c r="M34" s="9" t="s">
        <v>196</v>
      </c>
      <c r="N34" s="4">
        <v>26170.02</v>
      </c>
      <c r="O34" s="4">
        <v>20436.04</v>
      </c>
      <c r="P34" s="15">
        <v>0</v>
      </c>
      <c r="Q34" s="5" t="s">
        <v>66</v>
      </c>
      <c r="R34" s="6" t="s">
        <v>67</v>
      </c>
      <c r="S34" s="7">
        <v>43281</v>
      </c>
      <c r="T34" s="7">
        <f t="shared" si="1"/>
        <v>43281</v>
      </c>
      <c r="U34" s="8" t="s">
        <v>68</v>
      </c>
    </row>
    <row r="35" spans="1:21">
      <c r="A35" s="20">
        <v>2018</v>
      </c>
      <c r="B35" s="17">
        <v>43282</v>
      </c>
      <c r="C35" s="17">
        <v>43373</v>
      </c>
      <c r="D35" s="20" t="s">
        <v>58</v>
      </c>
      <c r="E35" s="20">
        <v>331</v>
      </c>
      <c r="F35" s="20" t="s">
        <v>60</v>
      </c>
      <c r="G35" s="20" t="s">
        <v>61</v>
      </c>
      <c r="H35" s="20" t="s">
        <v>62</v>
      </c>
      <c r="I35" s="20" t="s">
        <v>63</v>
      </c>
      <c r="J35" s="12" t="s">
        <v>64</v>
      </c>
      <c r="K35" s="13">
        <v>43101</v>
      </c>
      <c r="L35" s="3">
        <v>43465</v>
      </c>
      <c r="M35" s="20" t="s">
        <v>65</v>
      </c>
      <c r="N35" s="4">
        <f>20600*1.16</f>
        <v>23896</v>
      </c>
      <c r="O35" s="4">
        <f>+N35-2060</f>
        <v>21836</v>
      </c>
      <c r="P35" s="20">
        <v>0</v>
      </c>
      <c r="Q35" s="5" t="s">
        <v>66</v>
      </c>
      <c r="R35" s="6" t="s">
        <v>67</v>
      </c>
      <c r="S35" s="7">
        <f>+C35</f>
        <v>43373</v>
      </c>
      <c r="T35" s="7">
        <f>+S35</f>
        <v>43373</v>
      </c>
      <c r="U35" s="8" t="s">
        <v>68</v>
      </c>
    </row>
    <row r="36" spans="1:21">
      <c r="A36" s="20">
        <v>2018</v>
      </c>
      <c r="B36" s="17">
        <v>43282</v>
      </c>
      <c r="C36" s="17">
        <v>43373</v>
      </c>
      <c r="D36" s="20" t="s">
        <v>59</v>
      </c>
      <c r="E36" s="9">
        <v>121</v>
      </c>
      <c r="F36" s="20" t="s">
        <v>200</v>
      </c>
      <c r="G36" s="20" t="s">
        <v>201</v>
      </c>
      <c r="H36" s="20" t="s">
        <v>102</v>
      </c>
      <c r="I36" s="20" t="s">
        <v>202</v>
      </c>
      <c r="J36" s="18" t="s">
        <v>204</v>
      </c>
      <c r="K36" s="17">
        <v>43273</v>
      </c>
      <c r="L36" s="17">
        <v>43288</v>
      </c>
      <c r="M36" s="20" t="s">
        <v>203</v>
      </c>
      <c r="N36" s="4">
        <v>26170.02</v>
      </c>
      <c r="O36" s="4">
        <v>20436.04</v>
      </c>
      <c r="P36" s="20">
        <v>0</v>
      </c>
      <c r="Q36" s="5" t="s">
        <v>66</v>
      </c>
      <c r="R36" s="6" t="s">
        <v>67</v>
      </c>
      <c r="S36" s="7">
        <f t="shared" ref="S36:S43" si="2">+C36</f>
        <v>43373</v>
      </c>
      <c r="T36" s="7">
        <f t="shared" ref="T36:T43" si="3">+S36</f>
        <v>43373</v>
      </c>
      <c r="U36" s="8" t="s">
        <v>68</v>
      </c>
    </row>
    <row r="37" spans="1:21">
      <c r="A37" s="20">
        <v>2018</v>
      </c>
      <c r="B37" s="17">
        <v>43282</v>
      </c>
      <c r="C37" s="17">
        <v>43373</v>
      </c>
      <c r="D37" s="20" t="s">
        <v>59</v>
      </c>
      <c r="E37" s="9">
        <v>121</v>
      </c>
      <c r="F37" s="20" t="s">
        <v>205</v>
      </c>
      <c r="G37" s="20" t="s">
        <v>206</v>
      </c>
      <c r="H37" s="20" t="s">
        <v>179</v>
      </c>
      <c r="I37" s="20" t="s">
        <v>207</v>
      </c>
      <c r="J37" s="18" t="s">
        <v>209</v>
      </c>
      <c r="K37" s="17">
        <v>43273</v>
      </c>
      <c r="L37" s="17">
        <v>43288</v>
      </c>
      <c r="M37" s="20" t="s">
        <v>208</v>
      </c>
      <c r="N37" s="4">
        <v>26170.02</v>
      </c>
      <c r="O37" s="4">
        <v>20436.04</v>
      </c>
      <c r="P37" s="20">
        <v>0</v>
      </c>
      <c r="Q37" s="5" t="s">
        <v>66</v>
      </c>
      <c r="R37" s="6" t="s">
        <v>67</v>
      </c>
      <c r="S37" s="7">
        <f t="shared" si="2"/>
        <v>43373</v>
      </c>
      <c r="T37" s="7">
        <f t="shared" si="3"/>
        <v>43373</v>
      </c>
      <c r="U37" s="8" t="s">
        <v>68</v>
      </c>
    </row>
    <row r="38" spans="1:21">
      <c r="A38" s="20">
        <v>2018</v>
      </c>
      <c r="B38" s="17">
        <v>43282</v>
      </c>
      <c r="C38" s="17">
        <v>43373</v>
      </c>
      <c r="D38" s="20" t="s">
        <v>59</v>
      </c>
      <c r="E38" s="9">
        <v>121</v>
      </c>
      <c r="F38" s="20" t="s">
        <v>134</v>
      </c>
      <c r="G38" s="20" t="s">
        <v>135</v>
      </c>
      <c r="H38" s="20" t="s">
        <v>136</v>
      </c>
      <c r="I38" s="20" t="s">
        <v>210</v>
      </c>
      <c r="J38" s="18" t="s">
        <v>212</v>
      </c>
      <c r="K38" s="17">
        <v>43273</v>
      </c>
      <c r="L38" s="17">
        <v>43288</v>
      </c>
      <c r="M38" s="20" t="s">
        <v>211</v>
      </c>
      <c r="N38" s="4">
        <v>26170.02</v>
      </c>
      <c r="O38" s="4">
        <v>20436.04</v>
      </c>
      <c r="P38" s="20">
        <v>0</v>
      </c>
      <c r="Q38" s="5" t="s">
        <v>66</v>
      </c>
      <c r="R38" s="6" t="s">
        <v>67</v>
      </c>
      <c r="S38" s="7">
        <f t="shared" si="2"/>
        <v>43373</v>
      </c>
      <c r="T38" s="7">
        <f t="shared" si="3"/>
        <v>43373</v>
      </c>
      <c r="U38" s="8" t="s">
        <v>68</v>
      </c>
    </row>
    <row r="39" spans="1:21">
      <c r="A39" s="20">
        <v>2018</v>
      </c>
      <c r="B39" s="17">
        <v>43282</v>
      </c>
      <c r="C39" s="17">
        <v>43373</v>
      </c>
      <c r="D39" s="20" t="s">
        <v>59</v>
      </c>
      <c r="E39" s="9">
        <v>121</v>
      </c>
      <c r="F39" s="20" t="s">
        <v>213</v>
      </c>
      <c r="G39" s="20" t="s">
        <v>189</v>
      </c>
      <c r="H39" s="20" t="s">
        <v>214</v>
      </c>
      <c r="I39" s="20" t="s">
        <v>215</v>
      </c>
      <c r="J39" s="11" t="s">
        <v>217</v>
      </c>
      <c r="K39" s="17">
        <v>43203</v>
      </c>
      <c r="L39" s="17">
        <v>43288</v>
      </c>
      <c r="M39" s="20" t="s">
        <v>216</v>
      </c>
      <c r="N39" s="4">
        <v>35506.559999999998</v>
      </c>
      <c r="O39" s="4">
        <v>26971.62</v>
      </c>
      <c r="P39" s="20">
        <v>0</v>
      </c>
      <c r="Q39" s="5" t="s">
        <v>66</v>
      </c>
      <c r="R39" s="6" t="s">
        <v>67</v>
      </c>
      <c r="S39" s="7">
        <f t="shared" si="2"/>
        <v>43373</v>
      </c>
      <c r="T39" s="7">
        <f t="shared" si="3"/>
        <v>43373</v>
      </c>
      <c r="U39" s="8" t="s">
        <v>68</v>
      </c>
    </row>
    <row r="40" spans="1:21">
      <c r="A40" s="20">
        <v>2018</v>
      </c>
      <c r="B40" s="17">
        <v>43282</v>
      </c>
      <c r="C40" s="17">
        <v>43373</v>
      </c>
      <c r="D40" s="20" t="s">
        <v>59</v>
      </c>
      <c r="E40" s="9">
        <v>121</v>
      </c>
      <c r="F40" s="20" t="s">
        <v>218</v>
      </c>
      <c r="G40" s="20" t="s">
        <v>219</v>
      </c>
      <c r="H40" s="20" t="s">
        <v>220</v>
      </c>
      <c r="I40" s="20" t="s">
        <v>221</v>
      </c>
      <c r="J40" s="11" t="s">
        <v>235</v>
      </c>
      <c r="K40" s="17">
        <v>43211</v>
      </c>
      <c r="L40" s="17">
        <v>43281</v>
      </c>
      <c r="M40" s="20" t="s">
        <v>222</v>
      </c>
      <c r="N40" s="4">
        <v>31068.240000000002</v>
      </c>
      <c r="O40" s="4">
        <v>23864.799999999999</v>
      </c>
      <c r="P40" s="20">
        <v>0</v>
      </c>
      <c r="Q40" s="5" t="s">
        <v>66</v>
      </c>
      <c r="R40" s="6" t="s">
        <v>67</v>
      </c>
      <c r="S40" s="7">
        <f t="shared" si="2"/>
        <v>43373</v>
      </c>
      <c r="T40" s="7">
        <f t="shared" si="3"/>
        <v>43373</v>
      </c>
      <c r="U40" s="8" t="s">
        <v>68</v>
      </c>
    </row>
    <row r="41" spans="1:21" s="20" customFormat="1">
      <c r="A41" s="20">
        <v>2018</v>
      </c>
      <c r="B41" s="17">
        <v>43282</v>
      </c>
      <c r="C41" s="17">
        <v>43373</v>
      </c>
      <c r="D41" s="20" t="s">
        <v>58</v>
      </c>
      <c r="E41" s="20">
        <v>334</v>
      </c>
      <c r="F41" s="20" t="s">
        <v>223</v>
      </c>
      <c r="G41" s="20" t="s">
        <v>224</v>
      </c>
      <c r="H41" s="20" t="s">
        <v>225</v>
      </c>
      <c r="I41" s="20" t="s">
        <v>226</v>
      </c>
      <c r="J41" s="18" t="s">
        <v>228</v>
      </c>
      <c r="K41" s="13">
        <v>43273</v>
      </c>
      <c r="L41" s="3">
        <v>43281</v>
      </c>
      <c r="M41" s="20" t="s">
        <v>227</v>
      </c>
      <c r="N41" s="4">
        <v>19385.2</v>
      </c>
      <c r="O41" s="4">
        <v>20548.310000000001</v>
      </c>
      <c r="P41" s="20">
        <v>0</v>
      </c>
      <c r="Q41" s="5" t="s">
        <v>66</v>
      </c>
      <c r="R41" s="6" t="s">
        <v>67</v>
      </c>
      <c r="S41" s="7">
        <f>+C41</f>
        <v>43373</v>
      </c>
      <c r="T41" s="7">
        <f>+S41</f>
        <v>43373</v>
      </c>
      <c r="U41" s="8" t="s">
        <v>68</v>
      </c>
    </row>
    <row r="42" spans="1:21">
      <c r="A42" s="21">
        <v>2018</v>
      </c>
      <c r="B42" s="17">
        <v>43282</v>
      </c>
      <c r="C42" s="17">
        <v>43373</v>
      </c>
      <c r="D42" s="21" t="s">
        <v>59</v>
      </c>
      <c r="E42">
        <v>121</v>
      </c>
      <c r="F42" s="9" t="s">
        <v>149</v>
      </c>
      <c r="G42" s="9" t="s">
        <v>150</v>
      </c>
      <c r="H42" s="9" t="s">
        <v>151</v>
      </c>
      <c r="I42" s="21" t="s">
        <v>229</v>
      </c>
      <c r="J42" s="11" t="s">
        <v>236</v>
      </c>
      <c r="K42" s="17">
        <v>43318</v>
      </c>
      <c r="L42" s="17">
        <v>43318</v>
      </c>
      <c r="M42" s="9" t="s">
        <v>104</v>
      </c>
      <c r="N42" s="4">
        <v>1325.4</v>
      </c>
      <c r="O42" s="4">
        <v>1253.29</v>
      </c>
      <c r="P42" s="20">
        <v>0</v>
      </c>
      <c r="Q42" s="5" t="s">
        <v>66</v>
      </c>
      <c r="R42" s="6" t="s">
        <v>67</v>
      </c>
      <c r="S42" s="7">
        <f t="shared" si="2"/>
        <v>43373</v>
      </c>
      <c r="T42" s="7">
        <f t="shared" si="3"/>
        <v>43373</v>
      </c>
      <c r="U42" s="8" t="s">
        <v>68</v>
      </c>
    </row>
    <row r="43" spans="1:21">
      <c r="A43" s="21">
        <v>2018</v>
      </c>
      <c r="B43" s="17">
        <v>43282</v>
      </c>
      <c r="C43" s="17">
        <v>43373</v>
      </c>
      <c r="D43" s="21" t="s">
        <v>59</v>
      </c>
      <c r="E43">
        <v>121</v>
      </c>
      <c r="F43" s="9" t="s">
        <v>230</v>
      </c>
      <c r="G43" s="9" t="s">
        <v>231</v>
      </c>
      <c r="H43" s="9" t="s">
        <v>232</v>
      </c>
      <c r="I43" s="21" t="s">
        <v>233</v>
      </c>
      <c r="J43" s="11" t="s">
        <v>237</v>
      </c>
      <c r="K43" s="17">
        <v>43322</v>
      </c>
      <c r="L43" s="17">
        <v>43330</v>
      </c>
      <c r="M43" s="9" t="s">
        <v>234</v>
      </c>
      <c r="N43" s="4">
        <v>17446.68</v>
      </c>
      <c r="O43" s="4">
        <v>14239.55</v>
      </c>
      <c r="P43" s="20">
        <v>0</v>
      </c>
      <c r="Q43" s="5" t="s">
        <v>66</v>
      </c>
      <c r="R43" s="6" t="s">
        <v>67</v>
      </c>
      <c r="S43" s="7">
        <f t="shared" si="2"/>
        <v>43373</v>
      </c>
      <c r="T43" s="7">
        <f t="shared" si="3"/>
        <v>43373</v>
      </c>
      <c r="U43" s="8" t="s">
        <v>68</v>
      </c>
    </row>
    <row r="44" spans="1:21">
      <c r="A44" s="23">
        <v>2018</v>
      </c>
      <c r="B44" s="17">
        <v>43374</v>
      </c>
      <c r="C44" s="17">
        <v>43465</v>
      </c>
      <c r="D44" s="24" t="s">
        <v>59</v>
      </c>
      <c r="E44">
        <v>121</v>
      </c>
      <c r="F44" s="9" t="s">
        <v>230</v>
      </c>
      <c r="G44" s="9" t="s">
        <v>231</v>
      </c>
      <c r="H44" s="9" t="s">
        <v>232</v>
      </c>
      <c r="I44" s="24" t="s">
        <v>238</v>
      </c>
      <c r="J44" s="11" t="s">
        <v>239</v>
      </c>
      <c r="K44" s="17">
        <v>43343</v>
      </c>
      <c r="L44" s="17">
        <v>43351</v>
      </c>
      <c r="M44" s="9" t="s">
        <v>234</v>
      </c>
      <c r="N44" s="4">
        <v>17446.68</v>
      </c>
      <c r="O44" s="4">
        <v>14239.55</v>
      </c>
      <c r="P44" s="23">
        <v>0</v>
      </c>
      <c r="Q44" s="5" t="s">
        <v>66</v>
      </c>
      <c r="R44" s="6" t="s">
        <v>67</v>
      </c>
      <c r="S44" s="7">
        <f t="shared" ref="S44:S58" si="4">+C44</f>
        <v>43465</v>
      </c>
      <c r="T44" s="7">
        <f t="shared" ref="T44:T58" si="5">+S44</f>
        <v>43465</v>
      </c>
      <c r="U44" s="8" t="s">
        <v>68</v>
      </c>
    </row>
    <row r="45" spans="1:21">
      <c r="A45" s="23">
        <v>2018</v>
      </c>
      <c r="B45" s="17">
        <v>43374</v>
      </c>
      <c r="C45" s="17">
        <v>43465</v>
      </c>
      <c r="D45" s="24" t="s">
        <v>59</v>
      </c>
      <c r="E45" s="24">
        <v>121</v>
      </c>
      <c r="F45" s="9" t="s">
        <v>240</v>
      </c>
      <c r="G45" s="9" t="s">
        <v>241</v>
      </c>
      <c r="H45" s="9" t="s">
        <v>242</v>
      </c>
      <c r="I45" s="24" t="s">
        <v>243</v>
      </c>
      <c r="J45" s="11" t="s">
        <v>244</v>
      </c>
      <c r="K45" s="17">
        <v>43364</v>
      </c>
      <c r="L45" s="17">
        <v>43379</v>
      </c>
      <c r="M45" s="9" t="s">
        <v>249</v>
      </c>
      <c r="N45" s="4">
        <v>26170.02</v>
      </c>
      <c r="O45" s="4">
        <v>20436.04</v>
      </c>
      <c r="P45" s="23">
        <v>0</v>
      </c>
      <c r="Q45" s="5" t="s">
        <v>66</v>
      </c>
      <c r="R45" s="6" t="s">
        <v>67</v>
      </c>
      <c r="S45" s="7">
        <f t="shared" si="4"/>
        <v>43465</v>
      </c>
      <c r="T45" s="7">
        <f t="shared" si="5"/>
        <v>43465</v>
      </c>
      <c r="U45" s="8" t="s">
        <v>68</v>
      </c>
    </row>
    <row r="46" spans="1:21">
      <c r="A46" s="23">
        <v>2018</v>
      </c>
      <c r="B46" s="17">
        <v>43374</v>
      </c>
      <c r="C46" s="17">
        <v>43465</v>
      </c>
      <c r="D46" s="24" t="s">
        <v>59</v>
      </c>
      <c r="E46" s="24">
        <v>121</v>
      </c>
      <c r="F46" s="9" t="s">
        <v>240</v>
      </c>
      <c r="G46" s="9" t="s">
        <v>241</v>
      </c>
      <c r="H46" s="9" t="s">
        <v>242</v>
      </c>
      <c r="I46" s="24" t="s">
        <v>245</v>
      </c>
      <c r="J46" s="11" t="s">
        <v>246</v>
      </c>
      <c r="K46" s="17">
        <v>43420</v>
      </c>
      <c r="L46" s="17">
        <v>43442</v>
      </c>
      <c r="M46" s="9" t="s">
        <v>249</v>
      </c>
      <c r="N46" s="4">
        <v>26170.02</v>
      </c>
      <c r="O46" s="4">
        <v>20436.04</v>
      </c>
      <c r="P46" s="23">
        <v>0</v>
      </c>
      <c r="Q46" s="5" t="s">
        <v>66</v>
      </c>
      <c r="R46" s="6" t="s">
        <v>67</v>
      </c>
      <c r="S46" s="7">
        <f t="shared" si="4"/>
        <v>43465</v>
      </c>
      <c r="T46" s="7">
        <f t="shared" si="5"/>
        <v>43465</v>
      </c>
      <c r="U46" s="8" t="s">
        <v>68</v>
      </c>
    </row>
    <row r="47" spans="1:21">
      <c r="A47" s="23">
        <v>2018</v>
      </c>
      <c r="B47" s="17">
        <v>43374</v>
      </c>
      <c r="C47" s="17">
        <v>43465</v>
      </c>
      <c r="D47" s="24" t="s">
        <v>59</v>
      </c>
      <c r="E47" s="24">
        <v>121</v>
      </c>
      <c r="F47" s="9" t="s">
        <v>81</v>
      </c>
      <c r="G47" s="9" t="s">
        <v>82</v>
      </c>
      <c r="H47" s="9" t="s">
        <v>83</v>
      </c>
      <c r="I47" s="24" t="s">
        <v>247</v>
      </c>
      <c r="J47" s="11" t="s">
        <v>250</v>
      </c>
      <c r="K47" s="17">
        <v>43336</v>
      </c>
      <c r="L47" s="17">
        <v>43337</v>
      </c>
      <c r="M47" s="9" t="s">
        <v>248</v>
      </c>
      <c r="N47" s="4">
        <v>8723.34</v>
      </c>
      <c r="O47" s="4">
        <v>7498.21</v>
      </c>
      <c r="P47" s="23">
        <v>0</v>
      </c>
      <c r="Q47" s="5" t="s">
        <v>66</v>
      </c>
      <c r="R47" s="6" t="s">
        <v>67</v>
      </c>
      <c r="S47" s="7">
        <f t="shared" si="4"/>
        <v>43465</v>
      </c>
      <c r="T47" s="7">
        <f t="shared" si="5"/>
        <v>43465</v>
      </c>
      <c r="U47" s="8" t="s">
        <v>68</v>
      </c>
    </row>
    <row r="48" spans="1:21">
      <c r="A48" s="23">
        <v>2018</v>
      </c>
      <c r="B48" s="17">
        <v>43374</v>
      </c>
      <c r="C48" s="17">
        <v>43465</v>
      </c>
      <c r="D48" s="24" t="s">
        <v>59</v>
      </c>
      <c r="E48" s="24">
        <v>121</v>
      </c>
      <c r="F48" s="9" t="s">
        <v>213</v>
      </c>
      <c r="G48" s="9" t="s">
        <v>189</v>
      </c>
      <c r="H48" s="9" t="s">
        <v>214</v>
      </c>
      <c r="I48" s="24" t="s">
        <v>251</v>
      </c>
      <c r="J48" s="11" t="s">
        <v>252</v>
      </c>
      <c r="K48" s="17">
        <v>43350</v>
      </c>
      <c r="L48" s="17">
        <v>43378</v>
      </c>
      <c r="M48" s="9" t="s">
        <v>216</v>
      </c>
      <c r="N48" s="4">
        <v>35506.559999999998</v>
      </c>
      <c r="O48" s="4">
        <v>26971.62</v>
      </c>
      <c r="P48" s="23">
        <v>0</v>
      </c>
      <c r="Q48" s="5" t="s">
        <v>66</v>
      </c>
      <c r="R48" s="6" t="s">
        <v>67</v>
      </c>
      <c r="S48" s="7">
        <f t="shared" si="4"/>
        <v>43465</v>
      </c>
      <c r="T48" s="7">
        <f t="shared" si="5"/>
        <v>43465</v>
      </c>
      <c r="U48" s="8" t="s">
        <v>68</v>
      </c>
    </row>
    <row r="49" spans="1:24">
      <c r="A49" s="23">
        <v>2018</v>
      </c>
      <c r="B49" s="17">
        <v>43374</v>
      </c>
      <c r="C49" s="17">
        <v>43465</v>
      </c>
      <c r="D49" s="24" t="s">
        <v>59</v>
      </c>
      <c r="E49" s="24">
        <v>121</v>
      </c>
      <c r="F49" s="9" t="s">
        <v>253</v>
      </c>
      <c r="G49" s="9" t="s">
        <v>254</v>
      </c>
      <c r="H49" s="9" t="s">
        <v>180</v>
      </c>
      <c r="I49" s="24" t="s">
        <v>255</v>
      </c>
      <c r="J49" s="11" t="s">
        <v>257</v>
      </c>
      <c r="K49" s="17">
        <v>43364</v>
      </c>
      <c r="L49" s="17">
        <v>43379</v>
      </c>
      <c r="M49" s="9" t="s">
        <v>256</v>
      </c>
      <c r="N49" s="4">
        <v>26170.02</v>
      </c>
      <c r="O49" s="4">
        <v>20436.04</v>
      </c>
      <c r="P49" s="23">
        <v>0</v>
      </c>
      <c r="Q49" s="5" t="s">
        <v>66</v>
      </c>
      <c r="R49" s="6" t="s">
        <v>67</v>
      </c>
      <c r="S49" s="7">
        <f t="shared" si="4"/>
        <v>43465</v>
      </c>
      <c r="T49" s="7">
        <f t="shared" si="5"/>
        <v>43465</v>
      </c>
      <c r="U49" s="8" t="s">
        <v>68</v>
      </c>
    </row>
    <row r="50" spans="1:24">
      <c r="A50" s="23">
        <v>2018</v>
      </c>
      <c r="B50" s="17">
        <v>43374</v>
      </c>
      <c r="C50" s="17">
        <v>43465</v>
      </c>
      <c r="D50" s="24" t="s">
        <v>59</v>
      </c>
      <c r="E50" s="24">
        <v>121</v>
      </c>
      <c r="F50" s="9" t="s">
        <v>213</v>
      </c>
      <c r="G50" s="9" t="s">
        <v>189</v>
      </c>
      <c r="H50" s="9" t="s">
        <v>214</v>
      </c>
      <c r="I50" s="24" t="s">
        <v>258</v>
      </c>
      <c r="J50" s="11" t="s">
        <v>260</v>
      </c>
      <c r="K50" s="17">
        <v>43392</v>
      </c>
      <c r="L50" s="17">
        <v>43414</v>
      </c>
      <c r="M50" s="9" t="s">
        <v>259</v>
      </c>
      <c r="N50" s="4">
        <v>26170.02</v>
      </c>
      <c r="O50" s="4">
        <v>20436.04</v>
      </c>
      <c r="P50" s="23">
        <v>0</v>
      </c>
      <c r="Q50" s="5" t="s">
        <v>66</v>
      </c>
      <c r="R50" s="6" t="s">
        <v>67</v>
      </c>
      <c r="S50" s="7">
        <f t="shared" si="4"/>
        <v>43465</v>
      </c>
      <c r="T50" s="7">
        <f t="shared" si="5"/>
        <v>43465</v>
      </c>
      <c r="U50" s="8" t="s">
        <v>68</v>
      </c>
    </row>
    <row r="51" spans="1:24">
      <c r="A51" s="23">
        <v>2018</v>
      </c>
      <c r="B51" s="17">
        <v>43374</v>
      </c>
      <c r="C51" s="17">
        <v>43465</v>
      </c>
      <c r="D51" s="24" t="s">
        <v>59</v>
      </c>
      <c r="E51">
        <v>121</v>
      </c>
      <c r="F51" s="9" t="s">
        <v>261</v>
      </c>
      <c r="G51" s="9" t="s">
        <v>219</v>
      </c>
      <c r="H51" s="9" t="s">
        <v>262</v>
      </c>
      <c r="I51" s="24" t="s">
        <v>263</v>
      </c>
      <c r="J51" s="11" t="s">
        <v>264</v>
      </c>
      <c r="K51" s="17">
        <v>43392</v>
      </c>
      <c r="L51" s="17">
        <v>43414</v>
      </c>
      <c r="M51" s="9" t="s">
        <v>248</v>
      </c>
      <c r="N51" s="4">
        <v>26170.02</v>
      </c>
      <c r="O51" s="4">
        <v>20436.04</v>
      </c>
      <c r="P51" s="23">
        <v>0</v>
      </c>
      <c r="Q51" s="5" t="s">
        <v>66</v>
      </c>
      <c r="R51" s="6" t="s">
        <v>67</v>
      </c>
      <c r="S51" s="7">
        <f t="shared" si="4"/>
        <v>43465</v>
      </c>
      <c r="T51" s="7">
        <f t="shared" si="5"/>
        <v>43465</v>
      </c>
      <c r="U51" s="8" t="s">
        <v>68</v>
      </c>
    </row>
    <row r="52" spans="1:24">
      <c r="A52" s="23">
        <v>2018</v>
      </c>
      <c r="B52" s="17">
        <v>43374</v>
      </c>
      <c r="C52" s="17">
        <v>43465</v>
      </c>
      <c r="D52" s="24" t="s">
        <v>59</v>
      </c>
      <c r="E52" s="24">
        <v>121</v>
      </c>
      <c r="F52" s="9" t="s">
        <v>261</v>
      </c>
      <c r="G52" s="9" t="s">
        <v>219</v>
      </c>
      <c r="H52" s="9" t="s">
        <v>262</v>
      </c>
      <c r="I52" s="24" t="s">
        <v>265</v>
      </c>
      <c r="J52" s="11" t="s">
        <v>266</v>
      </c>
      <c r="K52" s="17">
        <v>43420</v>
      </c>
      <c r="L52" s="17">
        <v>43428</v>
      </c>
      <c r="M52" s="9" t="s">
        <v>248</v>
      </c>
      <c r="N52" s="4">
        <v>17446.68</v>
      </c>
      <c r="O52" s="4">
        <v>14239.55</v>
      </c>
      <c r="P52" s="23">
        <v>0</v>
      </c>
      <c r="Q52" s="5" t="s">
        <v>66</v>
      </c>
      <c r="R52" s="6" t="s">
        <v>67</v>
      </c>
      <c r="S52" s="7">
        <f t="shared" si="4"/>
        <v>43465</v>
      </c>
      <c r="T52" s="7">
        <f t="shared" si="5"/>
        <v>43465</v>
      </c>
      <c r="U52" s="8" t="s">
        <v>68</v>
      </c>
    </row>
    <row r="53" spans="1:24">
      <c r="A53" s="23">
        <v>2018</v>
      </c>
      <c r="B53" s="17">
        <v>43374</v>
      </c>
      <c r="C53" s="17">
        <v>43465</v>
      </c>
      <c r="D53" s="24" t="s">
        <v>58</v>
      </c>
      <c r="E53" s="9">
        <v>334</v>
      </c>
      <c r="F53" s="9" t="s">
        <v>175</v>
      </c>
      <c r="G53" s="9" t="s">
        <v>176</v>
      </c>
      <c r="H53" s="9" t="s">
        <v>88</v>
      </c>
      <c r="I53" s="24" t="s">
        <v>267</v>
      </c>
      <c r="J53" s="11" t="s">
        <v>269</v>
      </c>
      <c r="K53" s="17">
        <v>43420</v>
      </c>
      <c r="L53" s="17">
        <v>43442</v>
      </c>
      <c r="M53" s="9" t="s">
        <v>268</v>
      </c>
      <c r="N53" s="4">
        <v>26170.02</v>
      </c>
      <c r="O53" s="4">
        <v>27740.22</v>
      </c>
      <c r="P53" s="23">
        <v>0</v>
      </c>
      <c r="Q53" s="5" t="s">
        <v>66</v>
      </c>
      <c r="R53" s="6" t="s">
        <v>67</v>
      </c>
      <c r="S53" s="7">
        <f t="shared" si="4"/>
        <v>43465</v>
      </c>
      <c r="T53" s="7">
        <f t="shared" si="5"/>
        <v>43465</v>
      </c>
      <c r="U53" s="8" t="s">
        <v>68</v>
      </c>
    </row>
    <row r="54" spans="1:24">
      <c r="A54" s="23">
        <v>2018</v>
      </c>
      <c r="B54" s="17">
        <v>43374</v>
      </c>
      <c r="C54" s="17">
        <v>43465</v>
      </c>
      <c r="D54" s="25" t="s">
        <v>59</v>
      </c>
      <c r="E54" s="25">
        <v>121</v>
      </c>
      <c r="F54" s="9" t="s">
        <v>213</v>
      </c>
      <c r="G54" s="9" t="s">
        <v>270</v>
      </c>
      <c r="H54" s="9" t="s">
        <v>271</v>
      </c>
      <c r="I54" s="25" t="s">
        <v>272</v>
      </c>
      <c r="J54" s="11" t="s">
        <v>273</v>
      </c>
      <c r="K54" s="17">
        <v>43322</v>
      </c>
      <c r="L54" s="17">
        <v>43344</v>
      </c>
      <c r="M54" s="9" t="s">
        <v>277</v>
      </c>
      <c r="N54" s="4">
        <v>31068.240000000002</v>
      </c>
      <c r="O54" s="4">
        <v>23864.799999999999</v>
      </c>
      <c r="P54" s="23">
        <v>0</v>
      </c>
      <c r="Q54" s="5" t="s">
        <v>66</v>
      </c>
      <c r="R54" s="6" t="s">
        <v>67</v>
      </c>
      <c r="S54" s="7">
        <f t="shared" si="4"/>
        <v>43465</v>
      </c>
      <c r="T54" s="7">
        <f t="shared" si="5"/>
        <v>43465</v>
      </c>
      <c r="U54" s="8" t="s">
        <v>68</v>
      </c>
    </row>
    <row r="55" spans="1:24">
      <c r="A55" s="23">
        <v>2018</v>
      </c>
      <c r="B55" s="17">
        <v>43374</v>
      </c>
      <c r="C55" s="17">
        <v>43465</v>
      </c>
      <c r="D55" s="25" t="s">
        <v>59</v>
      </c>
      <c r="E55" s="25">
        <v>121</v>
      </c>
      <c r="F55" s="9" t="s">
        <v>253</v>
      </c>
      <c r="G55" s="9" t="s">
        <v>254</v>
      </c>
      <c r="H55" s="9" t="s">
        <v>180</v>
      </c>
      <c r="I55" s="25" t="s">
        <v>274</v>
      </c>
      <c r="J55" s="11" t="s">
        <v>275</v>
      </c>
      <c r="K55" s="17">
        <v>43322</v>
      </c>
      <c r="L55" s="17">
        <v>43337</v>
      </c>
      <c r="M55" s="9" t="s">
        <v>276</v>
      </c>
      <c r="N55" s="4">
        <v>26170.02</v>
      </c>
      <c r="O55" s="4">
        <v>20436.04</v>
      </c>
      <c r="P55" s="23">
        <v>0</v>
      </c>
      <c r="Q55" s="5" t="s">
        <v>66</v>
      </c>
      <c r="R55" s="6" t="s">
        <v>67</v>
      </c>
      <c r="S55" s="7">
        <f t="shared" si="4"/>
        <v>43465</v>
      </c>
      <c r="T55" s="7">
        <f t="shared" si="5"/>
        <v>43465</v>
      </c>
      <c r="U55" s="8" t="s">
        <v>68</v>
      </c>
    </row>
    <row r="56" spans="1:24">
      <c r="A56" s="23">
        <v>2018</v>
      </c>
      <c r="B56" s="17">
        <v>43374</v>
      </c>
      <c r="C56" s="17">
        <v>43465</v>
      </c>
      <c r="D56" s="25" t="s">
        <v>59</v>
      </c>
      <c r="E56" s="25">
        <v>121</v>
      </c>
      <c r="F56" s="9" t="s">
        <v>149</v>
      </c>
      <c r="G56" s="9" t="s">
        <v>150</v>
      </c>
      <c r="H56" s="9" t="s">
        <v>151</v>
      </c>
      <c r="I56" s="25" t="s">
        <v>278</v>
      </c>
      <c r="J56" s="11" t="s">
        <v>289</v>
      </c>
      <c r="K56" s="17">
        <v>43444</v>
      </c>
      <c r="L56" s="17">
        <v>43444</v>
      </c>
      <c r="M56" s="9" t="s">
        <v>104</v>
      </c>
      <c r="N56" s="4">
        <v>1325.4</v>
      </c>
      <c r="O56" s="4">
        <v>1253.29</v>
      </c>
      <c r="P56" s="23">
        <v>0</v>
      </c>
      <c r="Q56" s="5" t="s">
        <v>66</v>
      </c>
      <c r="R56" s="6" t="s">
        <v>67</v>
      </c>
      <c r="S56" s="7">
        <f t="shared" si="4"/>
        <v>43465</v>
      </c>
      <c r="T56" s="7">
        <f t="shared" si="5"/>
        <v>43465</v>
      </c>
      <c r="U56" s="8" t="s">
        <v>68</v>
      </c>
    </row>
    <row r="57" spans="1:24">
      <c r="A57" s="23">
        <v>2018</v>
      </c>
      <c r="B57" s="17">
        <v>43374</v>
      </c>
      <c r="C57" s="17">
        <v>43465</v>
      </c>
      <c r="D57" s="25" t="s">
        <v>59</v>
      </c>
      <c r="E57" s="25">
        <v>121</v>
      </c>
      <c r="F57" s="9" t="s">
        <v>105</v>
      </c>
      <c r="G57" s="9" t="s">
        <v>106</v>
      </c>
      <c r="H57" s="9" t="s">
        <v>107</v>
      </c>
      <c r="I57" s="25" t="s">
        <v>279</v>
      </c>
      <c r="J57" s="11" t="s">
        <v>288</v>
      </c>
      <c r="K57" s="17">
        <v>43431</v>
      </c>
      <c r="L57" s="17">
        <v>43431</v>
      </c>
      <c r="M57" s="9" t="s">
        <v>104</v>
      </c>
      <c r="N57" s="4">
        <v>1325.4</v>
      </c>
      <c r="O57" s="4">
        <v>1253.29</v>
      </c>
      <c r="P57" s="23">
        <v>0</v>
      </c>
      <c r="Q57" s="5" t="s">
        <v>66</v>
      </c>
      <c r="R57" s="6" t="s">
        <v>67</v>
      </c>
      <c r="S57" s="7">
        <f t="shared" si="4"/>
        <v>43465</v>
      </c>
      <c r="T57" s="7">
        <f t="shared" si="5"/>
        <v>43465</v>
      </c>
      <c r="U57" s="8" t="s">
        <v>68</v>
      </c>
    </row>
    <row r="58" spans="1:24">
      <c r="A58" s="23">
        <v>2018</v>
      </c>
      <c r="B58" s="17">
        <v>43374</v>
      </c>
      <c r="C58" s="17">
        <v>43465</v>
      </c>
      <c r="D58" s="25" t="s">
        <v>59</v>
      </c>
      <c r="E58" s="25">
        <v>121</v>
      </c>
      <c r="F58" s="9" t="s">
        <v>125</v>
      </c>
      <c r="G58" s="9" t="s">
        <v>126</v>
      </c>
      <c r="H58" s="9" t="s">
        <v>127</v>
      </c>
      <c r="I58" s="25" t="s">
        <v>280</v>
      </c>
      <c r="J58" s="11" t="s">
        <v>282</v>
      </c>
      <c r="K58" s="17">
        <v>43393</v>
      </c>
      <c r="L58" s="17">
        <v>43442</v>
      </c>
      <c r="M58" s="9" t="s">
        <v>281</v>
      </c>
      <c r="N58" s="4">
        <v>22191.599999999999</v>
      </c>
      <c r="O58" s="4">
        <v>17651.150000000001</v>
      </c>
      <c r="P58" s="23">
        <v>0</v>
      </c>
      <c r="Q58" s="5" t="s">
        <v>66</v>
      </c>
      <c r="R58" s="6" t="s">
        <v>67</v>
      </c>
      <c r="S58" s="7">
        <f t="shared" si="4"/>
        <v>43465</v>
      </c>
      <c r="T58" s="7">
        <f t="shared" si="5"/>
        <v>43465</v>
      </c>
      <c r="U58" s="8" t="s">
        <v>68</v>
      </c>
    </row>
    <row r="59" spans="1:24">
      <c r="A59" s="25">
        <v>2018</v>
      </c>
      <c r="B59" s="17">
        <v>43374</v>
      </c>
      <c r="C59" s="17">
        <v>43465</v>
      </c>
      <c r="D59" s="25" t="s">
        <v>58</v>
      </c>
      <c r="E59" s="9">
        <v>334</v>
      </c>
      <c r="F59" s="9" t="s">
        <v>283</v>
      </c>
      <c r="G59" s="9" t="s">
        <v>284</v>
      </c>
      <c r="H59" s="9" t="s">
        <v>179</v>
      </c>
      <c r="I59" s="9" t="s">
        <v>285</v>
      </c>
      <c r="J59" s="11" t="s">
        <v>286</v>
      </c>
      <c r="K59" s="17">
        <v>43421</v>
      </c>
      <c r="L59" s="17">
        <v>43422</v>
      </c>
      <c r="M59" s="9" t="s">
        <v>287</v>
      </c>
      <c r="N59" s="4">
        <v>5000</v>
      </c>
      <c r="O59" s="4">
        <v>5000</v>
      </c>
      <c r="P59">
        <v>0</v>
      </c>
      <c r="Q59" s="5" t="s">
        <v>66</v>
      </c>
      <c r="R59" s="6" t="s">
        <v>67</v>
      </c>
      <c r="S59" s="7">
        <f t="shared" ref="S59:S69" si="6">+C59</f>
        <v>43465</v>
      </c>
      <c r="T59" s="7">
        <f t="shared" ref="T59:T69" si="7">+S59</f>
        <v>43465</v>
      </c>
      <c r="U59" s="8" t="s">
        <v>68</v>
      </c>
      <c r="V59" s="26"/>
    </row>
    <row r="60" spans="1:24">
      <c r="A60" s="26">
        <v>2018</v>
      </c>
      <c r="B60" s="17">
        <v>43374</v>
      </c>
      <c r="C60" s="17">
        <v>43465</v>
      </c>
      <c r="D60" s="26" t="s">
        <v>59</v>
      </c>
      <c r="E60" s="26">
        <v>121</v>
      </c>
      <c r="F60" s="9" t="s">
        <v>105</v>
      </c>
      <c r="G60" s="9" t="s">
        <v>106</v>
      </c>
      <c r="H60" s="9" t="s">
        <v>107</v>
      </c>
      <c r="I60" s="26" t="s">
        <v>291</v>
      </c>
      <c r="J60" s="11" t="s">
        <v>290</v>
      </c>
      <c r="K60" s="17">
        <v>43351</v>
      </c>
      <c r="L60" s="17">
        <v>43351</v>
      </c>
      <c r="M60" s="9" t="s">
        <v>104</v>
      </c>
      <c r="N60" s="4">
        <v>1325.4</v>
      </c>
      <c r="O60" s="4">
        <v>1253.29</v>
      </c>
      <c r="P60" s="26">
        <v>0</v>
      </c>
      <c r="Q60" s="5" t="s">
        <v>66</v>
      </c>
      <c r="R60" s="6" t="s">
        <v>67</v>
      </c>
      <c r="S60" s="7">
        <f t="shared" si="6"/>
        <v>43465</v>
      </c>
      <c r="T60" s="7">
        <f t="shared" si="7"/>
        <v>43465</v>
      </c>
      <c r="U60" s="8" t="s">
        <v>68</v>
      </c>
    </row>
    <row r="61" spans="1:24">
      <c r="A61">
        <f t="shared" ref="A61:A71" si="8">YEAR(B61)</f>
        <v>2019</v>
      </c>
      <c r="B61" s="17">
        <v>43466</v>
      </c>
      <c r="C61" s="17">
        <v>43555</v>
      </c>
      <c r="D61" s="27" t="s">
        <v>59</v>
      </c>
      <c r="E61">
        <v>121</v>
      </c>
      <c r="F61" s="9" t="s">
        <v>292</v>
      </c>
      <c r="G61" s="9" t="s">
        <v>293</v>
      </c>
      <c r="H61" s="9" t="s">
        <v>294</v>
      </c>
      <c r="I61" s="27" t="s">
        <v>295</v>
      </c>
      <c r="J61" s="11" t="s">
        <v>296</v>
      </c>
      <c r="K61" s="17">
        <v>43476</v>
      </c>
      <c r="L61" s="17">
        <v>43491</v>
      </c>
      <c r="M61" s="9" t="s">
        <v>297</v>
      </c>
      <c r="N61" s="4">
        <v>22191.599999999999</v>
      </c>
      <c r="O61" s="4">
        <v>17651.150000000001</v>
      </c>
      <c r="P61" s="27">
        <v>0</v>
      </c>
      <c r="Q61" s="5" t="s">
        <v>66</v>
      </c>
      <c r="R61" s="6" t="s">
        <v>67</v>
      </c>
      <c r="S61" s="7">
        <f t="shared" si="6"/>
        <v>43555</v>
      </c>
      <c r="T61" s="7">
        <f t="shared" si="7"/>
        <v>43555</v>
      </c>
      <c r="U61" s="8" t="s">
        <v>68</v>
      </c>
    </row>
    <row r="62" spans="1:24">
      <c r="A62" s="27">
        <f t="shared" si="8"/>
        <v>2019</v>
      </c>
      <c r="B62" s="17">
        <v>43466</v>
      </c>
      <c r="C62" s="17">
        <v>43555</v>
      </c>
      <c r="D62" s="27" t="s">
        <v>58</v>
      </c>
      <c r="E62" s="9">
        <v>334</v>
      </c>
      <c r="F62" s="9" t="s">
        <v>175</v>
      </c>
      <c r="G62" s="9" t="s">
        <v>176</v>
      </c>
      <c r="H62" s="9" t="s">
        <v>88</v>
      </c>
      <c r="I62" s="27" t="s">
        <v>298</v>
      </c>
      <c r="J62" s="11" t="s">
        <v>299</v>
      </c>
      <c r="K62" s="17">
        <v>43469</v>
      </c>
      <c r="L62" s="17">
        <v>43484</v>
      </c>
      <c r="M62" s="9" t="s">
        <v>268</v>
      </c>
      <c r="N62" s="4">
        <f>26170.02*1.16</f>
        <v>30357.223199999997</v>
      </c>
      <c r="O62" s="4">
        <v>27740.22</v>
      </c>
      <c r="P62" s="27">
        <v>0</v>
      </c>
      <c r="Q62" s="5" t="s">
        <v>66</v>
      </c>
      <c r="R62" s="6" t="s">
        <v>67</v>
      </c>
      <c r="S62" s="7">
        <f t="shared" si="6"/>
        <v>43555</v>
      </c>
      <c r="T62" s="7">
        <f t="shared" si="7"/>
        <v>43555</v>
      </c>
      <c r="U62" s="8" t="s">
        <v>68</v>
      </c>
    </row>
    <row r="63" spans="1:24">
      <c r="A63" s="27">
        <f t="shared" si="8"/>
        <v>2019</v>
      </c>
      <c r="B63" s="17">
        <v>43466</v>
      </c>
      <c r="C63" s="17">
        <v>43555</v>
      </c>
      <c r="D63" s="27" t="s">
        <v>59</v>
      </c>
      <c r="E63" s="9">
        <v>121</v>
      </c>
      <c r="F63" s="27" t="s">
        <v>213</v>
      </c>
      <c r="G63" s="27" t="s">
        <v>189</v>
      </c>
      <c r="H63" s="27" t="s">
        <v>214</v>
      </c>
      <c r="I63" s="27" t="s">
        <v>300</v>
      </c>
      <c r="J63" s="11" t="s">
        <v>301</v>
      </c>
      <c r="K63" s="17">
        <v>43469</v>
      </c>
      <c r="L63" s="17">
        <v>43484</v>
      </c>
      <c r="M63" s="9" t="s">
        <v>259</v>
      </c>
      <c r="N63" s="4">
        <v>26170.02</v>
      </c>
      <c r="O63" s="4">
        <v>20436.04</v>
      </c>
      <c r="P63" s="27">
        <v>0</v>
      </c>
      <c r="Q63" s="5" t="s">
        <v>66</v>
      </c>
      <c r="R63" s="6" t="s">
        <v>67</v>
      </c>
      <c r="S63" s="7">
        <f t="shared" si="6"/>
        <v>43555</v>
      </c>
      <c r="T63" s="7">
        <f t="shared" si="7"/>
        <v>43555</v>
      </c>
      <c r="U63" s="8" t="s">
        <v>68</v>
      </c>
    </row>
    <row r="64" spans="1:24">
      <c r="A64" s="27">
        <f t="shared" si="8"/>
        <v>2019</v>
      </c>
      <c r="B64" s="17">
        <v>43466</v>
      </c>
      <c r="C64" s="17">
        <v>43555</v>
      </c>
      <c r="D64" s="27" t="s">
        <v>59</v>
      </c>
      <c r="E64" s="9">
        <v>121</v>
      </c>
      <c r="F64" s="27" t="s">
        <v>205</v>
      </c>
      <c r="G64" s="27" t="s">
        <v>206</v>
      </c>
      <c r="H64" s="27" t="s">
        <v>179</v>
      </c>
      <c r="I64" s="27" t="s">
        <v>302</v>
      </c>
      <c r="J64" s="11" t="s">
        <v>303</v>
      </c>
      <c r="K64" s="17">
        <v>43382</v>
      </c>
      <c r="L64" s="17">
        <v>43469</v>
      </c>
      <c r="M64" s="9" t="s">
        <v>304</v>
      </c>
      <c r="N64" s="4">
        <v>31068.240000000002</v>
      </c>
      <c r="O64" s="4">
        <v>23864.799999999999</v>
      </c>
      <c r="P64" s="27">
        <v>0</v>
      </c>
      <c r="Q64" s="5" t="s">
        <v>66</v>
      </c>
      <c r="R64" s="6" t="s">
        <v>67</v>
      </c>
      <c r="S64" s="7">
        <f t="shared" si="6"/>
        <v>43555</v>
      </c>
      <c r="T64" s="7">
        <f t="shared" si="7"/>
        <v>43555</v>
      </c>
      <c r="U64" s="8" t="s">
        <v>68</v>
      </c>
      <c r="V64" s="27"/>
      <c r="W64" s="27"/>
      <c r="X64" s="27"/>
    </row>
    <row r="65" spans="1:21">
      <c r="A65" s="27">
        <f t="shared" si="8"/>
        <v>2019</v>
      </c>
      <c r="B65" s="17">
        <v>43466</v>
      </c>
      <c r="C65" s="17">
        <v>43555</v>
      </c>
      <c r="D65" s="28" t="s">
        <v>59</v>
      </c>
      <c r="E65" s="28">
        <v>121</v>
      </c>
      <c r="F65" s="9" t="s">
        <v>149</v>
      </c>
      <c r="G65" s="9" t="s">
        <v>150</v>
      </c>
      <c r="H65" s="9" t="s">
        <v>151</v>
      </c>
      <c r="I65" s="28" t="s">
        <v>305</v>
      </c>
      <c r="J65" s="11" t="s">
        <v>314</v>
      </c>
      <c r="K65" s="17">
        <v>43479</v>
      </c>
      <c r="L65" s="17">
        <v>43479</v>
      </c>
      <c r="M65" s="9" t="s">
        <v>104</v>
      </c>
      <c r="N65" s="4">
        <v>1540.2</v>
      </c>
      <c r="O65" s="4">
        <v>1454.35</v>
      </c>
      <c r="P65" s="28">
        <v>0</v>
      </c>
      <c r="Q65" s="5" t="s">
        <v>66</v>
      </c>
      <c r="R65" s="6" t="s">
        <v>67</v>
      </c>
      <c r="S65" s="7">
        <f t="shared" si="6"/>
        <v>43555</v>
      </c>
      <c r="T65" s="7">
        <f t="shared" si="7"/>
        <v>43555</v>
      </c>
      <c r="U65" s="8" t="s">
        <v>68</v>
      </c>
    </row>
    <row r="66" spans="1:21">
      <c r="A66" s="27">
        <f t="shared" si="8"/>
        <v>2019</v>
      </c>
      <c r="B66" s="17">
        <v>43466</v>
      </c>
      <c r="C66" s="17">
        <v>43555</v>
      </c>
      <c r="D66" s="29" t="s">
        <v>59</v>
      </c>
      <c r="E66">
        <v>121</v>
      </c>
      <c r="F66" s="9" t="s">
        <v>306</v>
      </c>
      <c r="G66" s="9" t="s">
        <v>307</v>
      </c>
      <c r="H66" s="9" t="s">
        <v>308</v>
      </c>
      <c r="I66" s="29" t="s">
        <v>309</v>
      </c>
      <c r="J66" s="11" t="s">
        <v>315</v>
      </c>
      <c r="K66" s="17">
        <v>43525</v>
      </c>
      <c r="L66" s="17">
        <v>43547</v>
      </c>
      <c r="M66" s="9" t="s">
        <v>310</v>
      </c>
      <c r="N66" s="4">
        <v>28250.91</v>
      </c>
      <c r="O66" s="4">
        <v>21892.66</v>
      </c>
      <c r="P66" s="29">
        <v>0</v>
      </c>
      <c r="Q66" s="5" t="s">
        <v>66</v>
      </c>
      <c r="R66" s="6" t="s">
        <v>67</v>
      </c>
      <c r="S66" s="7">
        <f t="shared" si="6"/>
        <v>43555</v>
      </c>
      <c r="T66" s="7">
        <f t="shared" si="7"/>
        <v>43555</v>
      </c>
      <c r="U66" s="8" t="s">
        <v>68</v>
      </c>
    </row>
    <row r="67" spans="1:21">
      <c r="A67" s="29">
        <f t="shared" si="8"/>
        <v>2019</v>
      </c>
      <c r="B67" s="17">
        <v>43466</v>
      </c>
      <c r="C67" s="17">
        <v>43555</v>
      </c>
      <c r="D67" s="29" t="s">
        <v>59</v>
      </c>
      <c r="E67">
        <v>121</v>
      </c>
      <c r="F67" s="29" t="s">
        <v>213</v>
      </c>
      <c r="G67" s="29" t="s">
        <v>189</v>
      </c>
      <c r="H67" s="29" t="s">
        <v>214</v>
      </c>
      <c r="I67" s="29" t="s">
        <v>311</v>
      </c>
      <c r="J67" s="11" t="s">
        <v>318</v>
      </c>
      <c r="K67" s="17">
        <v>43504</v>
      </c>
      <c r="L67" s="17">
        <v>43526</v>
      </c>
      <c r="M67" s="9" t="s">
        <v>216</v>
      </c>
      <c r="N67" s="4">
        <v>38329.919999999998</v>
      </c>
      <c r="O67" s="4">
        <v>28900.67</v>
      </c>
      <c r="P67" s="29">
        <v>0</v>
      </c>
      <c r="Q67" s="5" t="s">
        <v>66</v>
      </c>
      <c r="R67" s="6" t="s">
        <v>67</v>
      </c>
      <c r="S67" s="7">
        <f t="shared" si="6"/>
        <v>43555</v>
      </c>
      <c r="T67" s="7">
        <f t="shared" si="7"/>
        <v>43555</v>
      </c>
      <c r="U67" s="8" t="s">
        <v>68</v>
      </c>
    </row>
    <row r="68" spans="1:21">
      <c r="A68" s="29">
        <f t="shared" si="8"/>
        <v>2019</v>
      </c>
      <c r="B68" s="17">
        <v>43466</v>
      </c>
      <c r="C68" s="17">
        <v>43555</v>
      </c>
      <c r="D68" s="30" t="s">
        <v>59</v>
      </c>
      <c r="E68" s="30">
        <v>121</v>
      </c>
      <c r="F68" s="9" t="s">
        <v>306</v>
      </c>
      <c r="G68" s="9" t="s">
        <v>307</v>
      </c>
      <c r="H68" s="9" t="s">
        <v>308</v>
      </c>
      <c r="I68" s="30" t="s">
        <v>312</v>
      </c>
      <c r="J68" s="11" t="s">
        <v>316</v>
      </c>
      <c r="K68" s="17">
        <v>43504</v>
      </c>
      <c r="L68" s="17">
        <v>43519</v>
      </c>
      <c r="M68" s="9" t="s">
        <v>310</v>
      </c>
      <c r="N68" s="4">
        <v>28250.91</v>
      </c>
      <c r="O68" s="4">
        <v>21892.66</v>
      </c>
      <c r="P68" s="30">
        <v>0</v>
      </c>
      <c r="Q68" s="5" t="s">
        <v>66</v>
      </c>
      <c r="R68" s="6" t="s">
        <v>67</v>
      </c>
      <c r="S68" s="7">
        <f t="shared" si="6"/>
        <v>43555</v>
      </c>
      <c r="T68" s="7">
        <f t="shared" si="7"/>
        <v>43555</v>
      </c>
      <c r="U68" s="8" t="s">
        <v>68</v>
      </c>
    </row>
    <row r="69" spans="1:21">
      <c r="A69" s="29">
        <f t="shared" si="8"/>
        <v>2019</v>
      </c>
      <c r="B69" s="17">
        <v>43556</v>
      </c>
      <c r="C69" s="17">
        <v>43646</v>
      </c>
      <c r="D69" s="30" t="s">
        <v>58</v>
      </c>
      <c r="E69" s="30">
        <v>331</v>
      </c>
      <c r="F69" s="30" t="s">
        <v>60</v>
      </c>
      <c r="G69" s="30" t="s">
        <v>61</v>
      </c>
      <c r="H69" s="30" t="s">
        <v>62</v>
      </c>
      <c r="I69" s="30" t="s">
        <v>313</v>
      </c>
      <c r="J69" s="11" t="s">
        <v>317</v>
      </c>
      <c r="K69" s="17">
        <v>43467</v>
      </c>
      <c r="L69" s="17">
        <v>43830</v>
      </c>
      <c r="M69" s="30" t="s">
        <v>65</v>
      </c>
      <c r="N69" s="4">
        <f>18400*1.16</f>
        <v>21344</v>
      </c>
      <c r="O69" s="4">
        <v>19504</v>
      </c>
      <c r="P69" s="30">
        <v>0</v>
      </c>
      <c r="Q69" s="5" t="s">
        <v>66</v>
      </c>
      <c r="R69" s="6" t="s">
        <v>67</v>
      </c>
      <c r="S69" s="7">
        <f t="shared" si="6"/>
        <v>43646</v>
      </c>
      <c r="T69" s="7">
        <f t="shared" si="7"/>
        <v>43646</v>
      </c>
      <c r="U69" s="8" t="s">
        <v>68</v>
      </c>
    </row>
    <row r="70" spans="1:21">
      <c r="A70" s="31">
        <f t="shared" si="8"/>
        <v>2019</v>
      </c>
      <c r="B70" s="17">
        <v>43556</v>
      </c>
      <c r="C70" s="17">
        <v>43646</v>
      </c>
      <c r="D70" s="31" t="s">
        <v>58</v>
      </c>
      <c r="E70" s="31">
        <v>331</v>
      </c>
      <c r="F70" s="31" t="s">
        <v>60</v>
      </c>
      <c r="G70" s="31" t="s">
        <v>61</v>
      </c>
      <c r="H70" s="31" t="s">
        <v>62</v>
      </c>
      <c r="I70" s="31" t="s">
        <v>313</v>
      </c>
      <c r="J70" s="11" t="s">
        <v>317</v>
      </c>
      <c r="K70" s="17">
        <v>43467</v>
      </c>
      <c r="L70" s="17">
        <v>43830</v>
      </c>
      <c r="M70" s="31" t="s">
        <v>65</v>
      </c>
      <c r="N70" s="4">
        <f>18400*1.16</f>
        <v>21344</v>
      </c>
      <c r="O70" s="4">
        <v>19504</v>
      </c>
      <c r="P70" s="31">
        <v>0</v>
      </c>
      <c r="Q70" s="5" t="s">
        <v>66</v>
      </c>
      <c r="R70" s="6" t="s">
        <v>67</v>
      </c>
      <c r="S70" s="7">
        <f t="shared" ref="S70:S90" si="9">+C70</f>
        <v>43646</v>
      </c>
      <c r="T70" s="7">
        <f t="shared" ref="T70:T90" si="10">+S70</f>
        <v>43646</v>
      </c>
      <c r="U70" s="8" t="s">
        <v>68</v>
      </c>
    </row>
    <row r="71" spans="1:21">
      <c r="A71" s="31">
        <f t="shared" si="8"/>
        <v>2019</v>
      </c>
      <c r="B71" s="17">
        <v>43556</v>
      </c>
      <c r="C71" s="17">
        <v>43646</v>
      </c>
      <c r="D71" s="31" t="s">
        <v>59</v>
      </c>
      <c r="E71" s="31">
        <v>121</v>
      </c>
      <c r="F71" s="9" t="s">
        <v>149</v>
      </c>
      <c r="G71" s="9" t="s">
        <v>150</v>
      </c>
      <c r="H71" s="9" t="s">
        <v>151</v>
      </c>
      <c r="I71" s="31" t="s">
        <v>319</v>
      </c>
      <c r="J71" s="11" t="s">
        <v>320</v>
      </c>
      <c r="K71" s="17">
        <v>43529</v>
      </c>
      <c r="L71" s="17">
        <v>43531</v>
      </c>
      <c r="M71" s="9" t="s">
        <v>104</v>
      </c>
      <c r="N71" s="4">
        <v>3080.4</v>
      </c>
      <c r="O71" s="4">
        <v>2866.65</v>
      </c>
      <c r="P71" s="31">
        <v>0</v>
      </c>
      <c r="Q71" s="5" t="s">
        <v>66</v>
      </c>
      <c r="R71" s="6" t="s">
        <v>67</v>
      </c>
      <c r="S71" s="7">
        <f t="shared" si="9"/>
        <v>43646</v>
      </c>
      <c r="T71" s="7">
        <f t="shared" si="10"/>
        <v>43646</v>
      </c>
      <c r="U71" s="8" t="s">
        <v>68</v>
      </c>
    </row>
    <row r="72" spans="1:21">
      <c r="A72" s="31">
        <f t="shared" ref="A72:A90" si="11">YEAR(B72)</f>
        <v>2019</v>
      </c>
      <c r="B72" s="17">
        <v>43556</v>
      </c>
      <c r="C72" s="17">
        <v>43646</v>
      </c>
      <c r="D72" s="31" t="s">
        <v>59</v>
      </c>
      <c r="E72" s="31">
        <v>121</v>
      </c>
      <c r="F72" s="9" t="s">
        <v>321</v>
      </c>
      <c r="G72" s="9" t="s">
        <v>322</v>
      </c>
      <c r="H72" s="9" t="s">
        <v>323</v>
      </c>
      <c r="I72" s="9" t="s">
        <v>285</v>
      </c>
      <c r="J72" s="11" t="s">
        <v>286</v>
      </c>
      <c r="K72" s="17">
        <v>43357</v>
      </c>
      <c r="L72" s="17">
        <v>43357</v>
      </c>
      <c r="M72" s="9" t="s">
        <v>324</v>
      </c>
      <c r="N72" s="4">
        <f>1500+240</f>
        <v>1740</v>
      </c>
      <c r="O72" s="4">
        <f>+N72-150</f>
        <v>1590</v>
      </c>
      <c r="P72" s="31">
        <v>0</v>
      </c>
      <c r="Q72" s="5" t="s">
        <v>66</v>
      </c>
      <c r="R72" s="6" t="s">
        <v>67</v>
      </c>
      <c r="S72" s="7">
        <f t="shared" si="9"/>
        <v>43646</v>
      </c>
      <c r="T72" s="7">
        <f t="shared" si="10"/>
        <v>43646</v>
      </c>
      <c r="U72" s="8" t="s">
        <v>68</v>
      </c>
    </row>
    <row r="73" spans="1:21">
      <c r="A73" s="31">
        <f t="shared" si="11"/>
        <v>2019</v>
      </c>
      <c r="B73" s="17">
        <v>43556</v>
      </c>
      <c r="C73" s="17">
        <v>43646</v>
      </c>
      <c r="D73" s="31" t="s">
        <v>59</v>
      </c>
      <c r="E73" s="31">
        <v>121</v>
      </c>
      <c r="F73" s="9" t="s">
        <v>69</v>
      </c>
      <c r="G73" s="9" t="s">
        <v>70</v>
      </c>
      <c r="H73" s="9" t="s">
        <v>71</v>
      </c>
      <c r="I73" s="31" t="s">
        <v>325</v>
      </c>
      <c r="J73" s="11" t="s">
        <v>327</v>
      </c>
      <c r="K73" s="17">
        <v>43553</v>
      </c>
      <c r="L73" s="17">
        <v>43568</v>
      </c>
      <c r="M73" s="9" t="s">
        <v>326</v>
      </c>
      <c r="N73" s="4">
        <v>28250.91</v>
      </c>
      <c r="O73" s="4">
        <f>+N73-6358.25</f>
        <v>21892.66</v>
      </c>
      <c r="P73" s="31">
        <v>0</v>
      </c>
      <c r="Q73" s="5" t="s">
        <v>66</v>
      </c>
      <c r="R73" s="6" t="s">
        <v>67</v>
      </c>
      <c r="S73" s="7">
        <f t="shared" si="9"/>
        <v>43646</v>
      </c>
      <c r="T73" s="7">
        <f t="shared" si="10"/>
        <v>43646</v>
      </c>
      <c r="U73" s="8" t="s">
        <v>68</v>
      </c>
    </row>
    <row r="74" spans="1:21">
      <c r="A74" s="31">
        <f t="shared" si="11"/>
        <v>2019</v>
      </c>
      <c r="B74" s="17">
        <v>43556</v>
      </c>
      <c r="C74" s="17">
        <v>43646</v>
      </c>
      <c r="D74" s="31" t="s">
        <v>59</v>
      </c>
      <c r="E74" s="31">
        <v>121</v>
      </c>
      <c r="F74" s="9" t="s">
        <v>328</v>
      </c>
      <c r="G74" s="9" t="s">
        <v>102</v>
      </c>
      <c r="H74" s="9" t="s">
        <v>329</v>
      </c>
      <c r="I74" s="31" t="s">
        <v>330</v>
      </c>
      <c r="J74" s="11" t="s">
        <v>332</v>
      </c>
      <c r="K74" s="17">
        <v>43532</v>
      </c>
      <c r="L74" s="17">
        <v>43560</v>
      </c>
      <c r="M74" s="9" t="s">
        <v>331</v>
      </c>
      <c r="N74" s="4">
        <v>33538.68</v>
      </c>
      <c r="O74" s="4">
        <f>+N74-7944.58</f>
        <v>25594.1</v>
      </c>
      <c r="P74" s="31">
        <v>0</v>
      </c>
      <c r="Q74" s="5" t="s">
        <v>66</v>
      </c>
      <c r="R74" s="6" t="s">
        <v>67</v>
      </c>
      <c r="S74" s="7">
        <f t="shared" si="9"/>
        <v>43646</v>
      </c>
      <c r="T74" s="7">
        <f t="shared" si="10"/>
        <v>43646</v>
      </c>
      <c r="U74" s="8" t="s">
        <v>68</v>
      </c>
    </row>
    <row r="75" spans="1:21">
      <c r="A75" s="31">
        <f t="shared" si="11"/>
        <v>2019</v>
      </c>
      <c r="B75" s="17">
        <v>43556</v>
      </c>
      <c r="C75" s="17">
        <v>43646</v>
      </c>
      <c r="D75" s="31" t="s">
        <v>59</v>
      </c>
      <c r="E75" s="31">
        <v>121</v>
      </c>
      <c r="F75" s="9" t="s">
        <v>333</v>
      </c>
      <c r="G75" s="9" t="s">
        <v>334</v>
      </c>
      <c r="I75" s="31" t="s">
        <v>335</v>
      </c>
      <c r="J75" s="11" t="s">
        <v>337</v>
      </c>
      <c r="K75" s="17">
        <v>43512</v>
      </c>
      <c r="L75" s="17">
        <v>43512</v>
      </c>
      <c r="M75" s="9" t="s">
        <v>336</v>
      </c>
      <c r="N75" s="4">
        <v>2053.6</v>
      </c>
      <c r="O75" s="4">
        <f>+N75-118.71</f>
        <v>1934.8899999999999</v>
      </c>
      <c r="P75" s="31">
        <v>0</v>
      </c>
      <c r="Q75" s="5" t="s">
        <v>66</v>
      </c>
      <c r="R75" s="6" t="s">
        <v>67</v>
      </c>
      <c r="S75" s="7">
        <f t="shared" si="9"/>
        <v>43646</v>
      </c>
      <c r="T75" s="7">
        <f t="shared" si="10"/>
        <v>43646</v>
      </c>
      <c r="U75" s="8" t="s">
        <v>68</v>
      </c>
    </row>
    <row r="76" spans="1:21">
      <c r="A76" s="31">
        <f t="shared" si="11"/>
        <v>2019</v>
      </c>
      <c r="B76" s="17">
        <v>43556</v>
      </c>
      <c r="C76" s="17">
        <v>43646</v>
      </c>
      <c r="D76" s="31" t="s">
        <v>59</v>
      </c>
      <c r="E76" s="31">
        <v>121</v>
      </c>
      <c r="F76" s="9" t="s">
        <v>338</v>
      </c>
      <c r="G76" s="9" t="s">
        <v>339</v>
      </c>
      <c r="H76" s="9" t="s">
        <v>340</v>
      </c>
      <c r="I76" s="31" t="s">
        <v>341</v>
      </c>
      <c r="J76" s="18" t="s">
        <v>368</v>
      </c>
      <c r="K76" s="17">
        <v>43581</v>
      </c>
      <c r="L76" s="17">
        <v>43582</v>
      </c>
      <c r="M76" s="9" t="s">
        <v>342</v>
      </c>
      <c r="N76" s="4">
        <v>9692.6</v>
      </c>
      <c r="O76" s="4">
        <f>+N76-1432.16</f>
        <v>8260.44</v>
      </c>
      <c r="P76" s="31">
        <v>0</v>
      </c>
      <c r="Q76" s="5" t="s">
        <v>66</v>
      </c>
      <c r="R76" s="6" t="s">
        <v>67</v>
      </c>
      <c r="S76" s="7">
        <f t="shared" si="9"/>
        <v>43646</v>
      </c>
      <c r="T76" s="7">
        <f t="shared" si="10"/>
        <v>43646</v>
      </c>
      <c r="U76" s="8" t="s">
        <v>68</v>
      </c>
    </row>
    <row r="77" spans="1:21">
      <c r="A77" s="31">
        <f t="shared" si="11"/>
        <v>2019</v>
      </c>
      <c r="B77" s="17">
        <v>43556</v>
      </c>
      <c r="C77" s="17">
        <v>43646</v>
      </c>
      <c r="D77" s="31" t="s">
        <v>58</v>
      </c>
      <c r="E77" s="9">
        <v>334</v>
      </c>
      <c r="F77" s="9" t="s">
        <v>175</v>
      </c>
      <c r="G77" s="9" t="s">
        <v>176</v>
      </c>
      <c r="H77" s="9" t="s">
        <v>88</v>
      </c>
      <c r="I77" s="31" t="s">
        <v>348</v>
      </c>
      <c r="J77" s="11" t="s">
        <v>343</v>
      </c>
      <c r="K77" s="17">
        <v>43553</v>
      </c>
      <c r="L77" s="17">
        <v>43568</v>
      </c>
      <c r="M77" s="9" t="s">
        <v>268</v>
      </c>
      <c r="N77" s="4">
        <f>28250.91*1.16</f>
        <v>32771.0556</v>
      </c>
      <c r="O77" s="4">
        <f>+N77-2825.09</f>
        <v>29945.9656</v>
      </c>
      <c r="P77" s="31">
        <v>0</v>
      </c>
      <c r="Q77" s="5" t="s">
        <v>66</v>
      </c>
      <c r="R77" s="6" t="s">
        <v>67</v>
      </c>
      <c r="S77" s="7">
        <f t="shared" si="9"/>
        <v>43646</v>
      </c>
      <c r="T77" s="7">
        <f t="shared" si="10"/>
        <v>43646</v>
      </c>
      <c r="U77" s="8" t="s">
        <v>68</v>
      </c>
    </row>
    <row r="78" spans="1:21">
      <c r="A78" s="31">
        <f t="shared" si="11"/>
        <v>2019</v>
      </c>
      <c r="B78" s="17">
        <v>43556</v>
      </c>
      <c r="C78" s="17">
        <v>43646</v>
      </c>
      <c r="D78" s="31" t="s">
        <v>58</v>
      </c>
      <c r="E78" s="31">
        <v>331</v>
      </c>
      <c r="F78" s="31" t="s">
        <v>60</v>
      </c>
      <c r="G78" s="31" t="s">
        <v>61</v>
      </c>
      <c r="H78" s="31" t="s">
        <v>62</v>
      </c>
      <c r="I78" s="31" t="s">
        <v>313</v>
      </c>
      <c r="J78" s="11" t="s">
        <v>317</v>
      </c>
      <c r="K78" s="17">
        <v>43467</v>
      </c>
      <c r="L78" s="17">
        <v>43830</v>
      </c>
      <c r="M78" s="31" t="s">
        <v>65</v>
      </c>
      <c r="N78" s="4">
        <f>18400*1.16</f>
        <v>21344</v>
      </c>
      <c r="O78" s="4">
        <v>19504</v>
      </c>
      <c r="P78" s="31">
        <v>0</v>
      </c>
      <c r="Q78" s="5" t="s">
        <v>66</v>
      </c>
      <c r="R78" s="6" t="s">
        <v>67</v>
      </c>
      <c r="S78" s="7">
        <f t="shared" si="9"/>
        <v>43646</v>
      </c>
      <c r="T78" s="7">
        <f t="shared" si="10"/>
        <v>43646</v>
      </c>
      <c r="U78" s="8" t="s">
        <v>68</v>
      </c>
    </row>
    <row r="79" spans="1:21">
      <c r="A79" s="31">
        <f t="shared" si="11"/>
        <v>2019</v>
      </c>
      <c r="B79" s="17">
        <v>43556</v>
      </c>
      <c r="C79" s="17">
        <v>43646</v>
      </c>
      <c r="D79" s="31" t="s">
        <v>59</v>
      </c>
      <c r="E79" s="31">
        <v>121</v>
      </c>
      <c r="F79" s="9" t="s">
        <v>69</v>
      </c>
      <c r="G79" s="9" t="s">
        <v>70</v>
      </c>
      <c r="H79" s="9" t="s">
        <v>71</v>
      </c>
      <c r="I79" s="31" t="s">
        <v>344</v>
      </c>
      <c r="J79" s="11" t="s">
        <v>345</v>
      </c>
      <c r="K79" s="17">
        <v>43581</v>
      </c>
      <c r="L79" s="17">
        <v>43603</v>
      </c>
      <c r="M79" s="9" t="s">
        <v>326</v>
      </c>
      <c r="N79" s="4">
        <v>28250.91</v>
      </c>
      <c r="O79" s="4">
        <f>+N79-6358.25</f>
        <v>21892.66</v>
      </c>
      <c r="P79" s="31">
        <v>0</v>
      </c>
      <c r="Q79" s="5" t="s">
        <v>66</v>
      </c>
      <c r="R79" s="6" t="s">
        <v>67</v>
      </c>
      <c r="S79" s="7">
        <f t="shared" si="9"/>
        <v>43646</v>
      </c>
      <c r="T79" s="7">
        <f t="shared" si="10"/>
        <v>43646</v>
      </c>
      <c r="U79" s="8" t="s">
        <v>68</v>
      </c>
    </row>
    <row r="80" spans="1:21">
      <c r="A80" s="31">
        <f t="shared" si="11"/>
        <v>2019</v>
      </c>
      <c r="B80" s="17">
        <v>43556</v>
      </c>
      <c r="C80" s="17">
        <v>43646</v>
      </c>
      <c r="D80" s="31" t="s">
        <v>59</v>
      </c>
      <c r="E80" s="31">
        <v>121</v>
      </c>
      <c r="F80" s="9" t="s">
        <v>144</v>
      </c>
      <c r="G80" s="9" t="s">
        <v>145</v>
      </c>
      <c r="H80" s="9" t="s">
        <v>146</v>
      </c>
      <c r="I80" s="31" t="s">
        <v>346</v>
      </c>
      <c r="J80" s="18" t="s">
        <v>369</v>
      </c>
      <c r="K80" s="17">
        <v>43588</v>
      </c>
      <c r="L80" s="17">
        <v>43603</v>
      </c>
      <c r="M80" s="9" t="s">
        <v>347</v>
      </c>
      <c r="N80" s="4">
        <v>19385.2</v>
      </c>
      <c r="O80" s="4">
        <f>+N80-3698.53</f>
        <v>15686.67</v>
      </c>
      <c r="P80" s="31">
        <v>0</v>
      </c>
      <c r="Q80" s="5" t="s">
        <v>66</v>
      </c>
      <c r="R80" s="6" t="s">
        <v>67</v>
      </c>
      <c r="S80" s="7">
        <f t="shared" si="9"/>
        <v>43646</v>
      </c>
      <c r="T80" s="7">
        <f t="shared" si="10"/>
        <v>43646</v>
      </c>
      <c r="U80" s="8" t="s">
        <v>68</v>
      </c>
    </row>
    <row r="81" spans="1:21" s="32" customFormat="1">
      <c r="A81" s="32">
        <f>YEAR(B81)</f>
        <v>2019</v>
      </c>
      <c r="B81" s="17">
        <v>43556</v>
      </c>
      <c r="C81" s="17">
        <v>43646</v>
      </c>
      <c r="D81" s="32" t="s">
        <v>58</v>
      </c>
      <c r="E81" s="9">
        <v>334</v>
      </c>
      <c r="F81" s="9" t="s">
        <v>175</v>
      </c>
      <c r="G81" s="9" t="s">
        <v>176</v>
      </c>
      <c r="H81" s="9" t="s">
        <v>88</v>
      </c>
      <c r="I81" s="32" t="s">
        <v>349</v>
      </c>
      <c r="J81" s="18" t="s">
        <v>350</v>
      </c>
      <c r="K81" s="17">
        <v>43567</v>
      </c>
      <c r="L81" s="17">
        <v>43582</v>
      </c>
      <c r="M81" s="9" t="s">
        <v>268</v>
      </c>
      <c r="N81" s="4">
        <f>28250.91+4520.15</f>
        <v>32771.06</v>
      </c>
      <c r="O81" s="4">
        <f>+N81-2825.09</f>
        <v>29945.969999999998</v>
      </c>
      <c r="P81" s="32">
        <v>0</v>
      </c>
      <c r="Q81" s="5" t="s">
        <v>66</v>
      </c>
      <c r="R81" s="6" t="s">
        <v>67</v>
      </c>
      <c r="S81" s="7">
        <f>+C81</f>
        <v>43646</v>
      </c>
      <c r="T81" s="7">
        <f>+S81</f>
        <v>43646</v>
      </c>
      <c r="U81" s="8" t="s">
        <v>68</v>
      </c>
    </row>
    <row r="82" spans="1:21" s="32" customFormat="1">
      <c r="A82" s="32">
        <f>YEAR(B82)</f>
        <v>2019</v>
      </c>
      <c r="B82" s="17">
        <v>43556</v>
      </c>
      <c r="C82" s="17">
        <v>43646</v>
      </c>
      <c r="D82" s="32" t="s">
        <v>59</v>
      </c>
      <c r="E82" s="32">
        <v>121</v>
      </c>
      <c r="F82" s="9" t="s">
        <v>149</v>
      </c>
      <c r="G82" s="9" t="s">
        <v>150</v>
      </c>
      <c r="H82" s="9" t="s">
        <v>151</v>
      </c>
      <c r="I82" s="32" t="s">
        <v>351</v>
      </c>
      <c r="J82" s="18" t="s">
        <v>370</v>
      </c>
      <c r="K82" s="17">
        <v>43580</v>
      </c>
      <c r="L82" s="17">
        <v>43581</v>
      </c>
      <c r="M82" s="9" t="s">
        <v>104</v>
      </c>
      <c r="N82" s="4">
        <v>3080.4</v>
      </c>
      <c r="O82" s="4">
        <v>2866.65</v>
      </c>
      <c r="P82" s="32">
        <v>0</v>
      </c>
      <c r="Q82" s="5" t="s">
        <v>66</v>
      </c>
      <c r="R82" s="6" t="s">
        <v>67</v>
      </c>
      <c r="S82" s="7">
        <f>+C82</f>
        <v>43646</v>
      </c>
      <c r="T82" s="7">
        <f>+S82</f>
        <v>43646</v>
      </c>
      <c r="U82" s="8" t="s">
        <v>68</v>
      </c>
    </row>
    <row r="83" spans="1:21">
      <c r="A83" s="31">
        <f t="shared" si="11"/>
        <v>2019</v>
      </c>
      <c r="B83" s="17">
        <v>43556</v>
      </c>
      <c r="C83" s="17">
        <v>43646</v>
      </c>
      <c r="D83" s="32" t="s">
        <v>59</v>
      </c>
      <c r="E83">
        <v>121</v>
      </c>
      <c r="F83" s="9" t="s">
        <v>352</v>
      </c>
      <c r="G83" s="9" t="s">
        <v>93</v>
      </c>
      <c r="H83" s="9" t="s">
        <v>89</v>
      </c>
      <c r="I83" s="32" t="s">
        <v>353</v>
      </c>
      <c r="J83" s="18" t="s">
        <v>371</v>
      </c>
      <c r="K83" s="17">
        <v>43610</v>
      </c>
      <c r="L83" s="17">
        <f>+K83</f>
        <v>43610</v>
      </c>
      <c r="M83" s="9" t="s">
        <v>354</v>
      </c>
      <c r="N83" s="4">
        <v>4846.3</v>
      </c>
      <c r="O83" s="4">
        <v>4410.3100000000004</v>
      </c>
      <c r="P83" s="31">
        <v>0</v>
      </c>
      <c r="Q83" s="5" t="s">
        <v>66</v>
      </c>
      <c r="R83" s="6" t="s">
        <v>67</v>
      </c>
      <c r="S83" s="7">
        <f t="shared" si="9"/>
        <v>43646</v>
      </c>
      <c r="T83" s="7">
        <f t="shared" si="10"/>
        <v>43646</v>
      </c>
      <c r="U83" s="8" t="s">
        <v>68</v>
      </c>
    </row>
    <row r="84" spans="1:21" s="32" customFormat="1">
      <c r="A84" s="32">
        <f t="shared" si="11"/>
        <v>2019</v>
      </c>
      <c r="B84" s="17">
        <v>43556</v>
      </c>
      <c r="C84" s="17">
        <v>43646</v>
      </c>
      <c r="D84" s="32" t="s">
        <v>58</v>
      </c>
      <c r="E84" s="32">
        <v>331</v>
      </c>
      <c r="F84" s="32" t="s">
        <v>60</v>
      </c>
      <c r="G84" s="32" t="s">
        <v>61</v>
      </c>
      <c r="H84" s="32" t="s">
        <v>62</v>
      </c>
      <c r="I84" s="32" t="s">
        <v>313</v>
      </c>
      <c r="J84" s="11" t="s">
        <v>317</v>
      </c>
      <c r="K84" s="17">
        <v>43467</v>
      </c>
      <c r="L84" s="17">
        <v>43830</v>
      </c>
      <c r="M84" s="32" t="s">
        <v>65</v>
      </c>
      <c r="N84" s="4">
        <f>18400*1.16</f>
        <v>21344</v>
      </c>
      <c r="O84" s="4">
        <v>19504</v>
      </c>
      <c r="P84" s="32">
        <v>0</v>
      </c>
      <c r="Q84" s="5" t="s">
        <v>66</v>
      </c>
      <c r="R84" s="6" t="s">
        <v>67</v>
      </c>
      <c r="S84" s="7">
        <f>+C84</f>
        <v>43646</v>
      </c>
      <c r="T84" s="7">
        <f>+S84</f>
        <v>43646</v>
      </c>
      <c r="U84" s="8" t="s">
        <v>68</v>
      </c>
    </row>
    <row r="85" spans="1:21" s="32" customFormat="1">
      <c r="A85" s="32">
        <f>YEAR(B85)</f>
        <v>2019</v>
      </c>
      <c r="B85" s="17">
        <v>43556</v>
      </c>
      <c r="C85" s="17">
        <v>43646</v>
      </c>
      <c r="D85" s="32" t="s">
        <v>58</v>
      </c>
      <c r="E85" s="32">
        <v>334</v>
      </c>
      <c r="F85" s="32" t="s">
        <v>292</v>
      </c>
      <c r="G85" s="32" t="s">
        <v>293</v>
      </c>
      <c r="H85" s="32" t="s">
        <v>294</v>
      </c>
      <c r="I85" s="32" t="s">
        <v>355</v>
      </c>
      <c r="J85" s="18" t="s">
        <v>372</v>
      </c>
      <c r="K85" s="17">
        <v>43603</v>
      </c>
      <c r="L85" s="17">
        <v>43623</v>
      </c>
      <c r="M85" s="32" t="s">
        <v>356</v>
      </c>
      <c r="N85" s="4">
        <v>23956.2</v>
      </c>
      <c r="O85" s="4">
        <f>+N85-5069.83</f>
        <v>18886.370000000003</v>
      </c>
      <c r="P85" s="32">
        <v>0</v>
      </c>
      <c r="Q85" s="5" t="s">
        <v>66</v>
      </c>
      <c r="R85" s="6" t="s">
        <v>67</v>
      </c>
      <c r="S85" s="7">
        <f>+C85</f>
        <v>43646</v>
      </c>
      <c r="T85" s="7">
        <f>+S85</f>
        <v>43646</v>
      </c>
      <c r="U85" s="8" t="s">
        <v>68</v>
      </c>
    </row>
    <row r="86" spans="1:21" s="32" customFormat="1">
      <c r="A86" s="32">
        <f>YEAR(B86)</f>
        <v>2019</v>
      </c>
      <c r="B86" s="17">
        <v>43556</v>
      </c>
      <c r="C86" s="17">
        <v>43646</v>
      </c>
      <c r="D86" s="32" t="s">
        <v>59</v>
      </c>
      <c r="E86" s="34">
        <v>121</v>
      </c>
      <c r="F86" s="32" t="s">
        <v>357</v>
      </c>
      <c r="G86" s="32" t="s">
        <v>179</v>
      </c>
      <c r="H86" s="32" t="s">
        <v>358</v>
      </c>
      <c r="I86" s="32" t="s">
        <v>359</v>
      </c>
      <c r="J86" s="18" t="s">
        <v>361</v>
      </c>
      <c r="K86" s="17">
        <v>43609</v>
      </c>
      <c r="L86" s="17">
        <v>43624</v>
      </c>
      <c r="M86" s="32" t="s">
        <v>360</v>
      </c>
      <c r="N86" s="4">
        <v>28250.91</v>
      </c>
      <c r="O86" s="4">
        <f>+N86-6358.25</f>
        <v>21892.66</v>
      </c>
      <c r="P86" s="32">
        <v>0</v>
      </c>
      <c r="Q86" s="5" t="s">
        <v>66</v>
      </c>
      <c r="R86" s="6" t="s">
        <v>67</v>
      </c>
      <c r="S86" s="7">
        <f>+C86</f>
        <v>43646</v>
      </c>
      <c r="T86" s="7">
        <f>+S86</f>
        <v>43646</v>
      </c>
      <c r="U86" s="8" t="s">
        <v>68</v>
      </c>
    </row>
    <row r="87" spans="1:21" s="32" customFormat="1">
      <c r="A87" s="32">
        <f>YEAR(B87)</f>
        <v>2019</v>
      </c>
      <c r="B87" s="17">
        <v>43556</v>
      </c>
      <c r="C87" s="17">
        <v>43646</v>
      </c>
      <c r="D87" s="32" t="s">
        <v>59</v>
      </c>
      <c r="E87" s="32">
        <v>121</v>
      </c>
      <c r="F87" s="9" t="s">
        <v>149</v>
      </c>
      <c r="G87" s="9" t="s">
        <v>150</v>
      </c>
      <c r="H87" s="9" t="s">
        <v>151</v>
      </c>
      <c r="I87" s="32" t="s">
        <v>285</v>
      </c>
      <c r="J87" s="11" t="s">
        <v>286</v>
      </c>
      <c r="K87" s="17">
        <v>43623</v>
      </c>
      <c r="L87" s="17">
        <v>43623</v>
      </c>
      <c r="M87" s="9" t="s">
        <v>104</v>
      </c>
      <c r="N87" s="4">
        <v>1540.2</v>
      </c>
      <c r="O87" s="4">
        <f>+N87-85.85</f>
        <v>1454.3500000000001</v>
      </c>
      <c r="P87" s="32">
        <v>0</v>
      </c>
      <c r="Q87" s="5" t="s">
        <v>66</v>
      </c>
      <c r="R87" s="6" t="s">
        <v>67</v>
      </c>
      <c r="S87" s="7">
        <f>+C87</f>
        <v>43646</v>
      </c>
      <c r="T87" s="7">
        <f>+S87</f>
        <v>43646</v>
      </c>
      <c r="U87" s="8" t="s">
        <v>68</v>
      </c>
    </row>
    <row r="88" spans="1:21" s="32" customFormat="1">
      <c r="A88" s="32">
        <f>YEAR(B88)</f>
        <v>2019</v>
      </c>
      <c r="B88" s="17">
        <v>43556</v>
      </c>
      <c r="C88" s="17">
        <v>43646</v>
      </c>
      <c r="D88" s="32" t="s">
        <v>59</v>
      </c>
      <c r="E88" s="32">
        <v>121</v>
      </c>
      <c r="F88" s="9" t="s">
        <v>333</v>
      </c>
      <c r="G88" s="9" t="s">
        <v>334</v>
      </c>
      <c r="I88" s="32" t="s">
        <v>285</v>
      </c>
      <c r="J88" s="11" t="s">
        <v>286</v>
      </c>
      <c r="K88" s="17">
        <v>43633</v>
      </c>
      <c r="L88" s="17">
        <f>+K88</f>
        <v>43633</v>
      </c>
      <c r="M88" s="9" t="s">
        <v>336</v>
      </c>
      <c r="N88" s="4">
        <v>1026.8</v>
      </c>
      <c r="O88" s="4">
        <f>+N88-53</f>
        <v>973.8</v>
      </c>
      <c r="P88" s="32">
        <v>0</v>
      </c>
      <c r="Q88" s="5" t="s">
        <v>66</v>
      </c>
      <c r="R88" s="6" t="s">
        <v>67</v>
      </c>
      <c r="S88" s="7">
        <f>+C88</f>
        <v>43646</v>
      </c>
      <c r="T88" s="7">
        <f>+S88</f>
        <v>43646</v>
      </c>
      <c r="U88" s="8" t="s">
        <v>68</v>
      </c>
    </row>
    <row r="89" spans="1:21">
      <c r="A89" s="31">
        <f t="shared" si="11"/>
        <v>2019</v>
      </c>
      <c r="B89" s="17">
        <v>43556</v>
      </c>
      <c r="C89" s="17">
        <v>43646</v>
      </c>
      <c r="D89" s="32" t="s">
        <v>59</v>
      </c>
      <c r="E89" s="32">
        <v>121</v>
      </c>
      <c r="F89" s="9" t="s">
        <v>154</v>
      </c>
      <c r="G89" s="9" t="s">
        <v>155</v>
      </c>
      <c r="H89" s="9" t="s">
        <v>62</v>
      </c>
      <c r="I89" s="32" t="s">
        <v>362</v>
      </c>
      <c r="J89" s="18" t="s">
        <v>363</v>
      </c>
      <c r="K89" s="17">
        <v>43630</v>
      </c>
      <c r="L89" s="17">
        <v>43638</v>
      </c>
      <c r="M89" s="9" t="s">
        <v>364</v>
      </c>
      <c r="N89" s="4">
        <v>18833.939999999999</v>
      </c>
      <c r="O89" s="4">
        <f>+N89-3533.42</f>
        <v>15300.519999999999</v>
      </c>
      <c r="P89" s="31">
        <v>0</v>
      </c>
      <c r="Q89" s="5" t="s">
        <v>66</v>
      </c>
      <c r="R89" s="6" t="s">
        <v>67</v>
      </c>
      <c r="S89" s="7">
        <f t="shared" si="9"/>
        <v>43646</v>
      </c>
      <c r="T89" s="7">
        <f t="shared" si="10"/>
        <v>43646</v>
      </c>
      <c r="U89" s="8" t="s">
        <v>68</v>
      </c>
    </row>
    <row r="90" spans="1:21" s="32" customFormat="1">
      <c r="A90" s="32">
        <f t="shared" si="11"/>
        <v>2019</v>
      </c>
      <c r="B90" s="17">
        <v>43556</v>
      </c>
      <c r="C90" s="17">
        <v>43646</v>
      </c>
      <c r="D90" s="32" t="s">
        <v>58</v>
      </c>
      <c r="E90" s="9">
        <v>334</v>
      </c>
      <c r="F90" s="9" t="s">
        <v>175</v>
      </c>
      <c r="G90" s="9" t="s">
        <v>176</v>
      </c>
      <c r="H90" s="9" t="s">
        <v>88</v>
      </c>
      <c r="I90" s="32" t="s">
        <v>365</v>
      </c>
      <c r="J90" s="18" t="s">
        <v>373</v>
      </c>
      <c r="K90" s="17">
        <v>43616</v>
      </c>
      <c r="L90" s="17">
        <v>43624</v>
      </c>
      <c r="M90" s="33" t="s">
        <v>183</v>
      </c>
      <c r="N90" s="4">
        <f>19385.2+3101.63</f>
        <v>22486.83</v>
      </c>
      <c r="O90" s="4">
        <f>+N90-1938.52</f>
        <v>20548.310000000001</v>
      </c>
      <c r="P90" s="32">
        <v>0</v>
      </c>
      <c r="Q90" s="5" t="s">
        <v>66</v>
      </c>
      <c r="R90" s="6" t="s">
        <v>67</v>
      </c>
      <c r="S90" s="7">
        <f t="shared" si="9"/>
        <v>43646</v>
      </c>
      <c r="T90" s="7">
        <f t="shared" si="10"/>
        <v>43646</v>
      </c>
      <c r="U90" s="8" t="s">
        <v>68</v>
      </c>
    </row>
    <row r="91" spans="1:21" s="32" customFormat="1">
      <c r="A91" s="32">
        <f t="shared" ref="A91:A108" si="12">YEAR(B91)</f>
        <v>2019</v>
      </c>
      <c r="B91" s="17">
        <v>43556</v>
      </c>
      <c r="C91" s="17">
        <v>43646</v>
      </c>
      <c r="D91" s="32" t="s">
        <v>59</v>
      </c>
      <c r="E91" s="32">
        <v>121</v>
      </c>
      <c r="F91" s="9" t="s">
        <v>69</v>
      </c>
      <c r="G91" s="9" t="s">
        <v>70</v>
      </c>
      <c r="H91" s="9" t="s">
        <v>71</v>
      </c>
      <c r="I91" s="32" t="s">
        <v>366</v>
      </c>
      <c r="J91" s="18" t="s">
        <v>374</v>
      </c>
      <c r="K91" s="17">
        <v>43630</v>
      </c>
      <c r="L91" s="17">
        <v>43631</v>
      </c>
      <c r="M91" s="9" t="s">
        <v>367</v>
      </c>
      <c r="N91" s="4">
        <v>9692.6</v>
      </c>
      <c r="O91" s="4">
        <f>+N91-1432.16</f>
        <v>8260.44</v>
      </c>
      <c r="P91" s="32">
        <v>0</v>
      </c>
      <c r="Q91" s="5" t="s">
        <v>66</v>
      </c>
      <c r="R91" s="6" t="s">
        <v>67</v>
      </c>
      <c r="S91" s="7">
        <f t="shared" ref="S91:S100" si="13">+C91</f>
        <v>43646</v>
      </c>
      <c r="T91" s="7">
        <f t="shared" ref="T91:T108" si="14">+S91</f>
        <v>43646</v>
      </c>
      <c r="U91" s="8" t="s">
        <v>68</v>
      </c>
    </row>
    <row r="92" spans="1:21" s="34" customFormat="1">
      <c r="A92" s="34">
        <f t="shared" si="12"/>
        <v>2019</v>
      </c>
      <c r="B92" s="17">
        <v>43647</v>
      </c>
      <c r="C92" s="17">
        <v>43738</v>
      </c>
      <c r="D92" s="34" t="s">
        <v>58</v>
      </c>
      <c r="E92" s="34">
        <v>331</v>
      </c>
      <c r="F92" s="34" t="s">
        <v>60</v>
      </c>
      <c r="G92" s="34" t="s">
        <v>61</v>
      </c>
      <c r="H92" s="34" t="s">
        <v>62</v>
      </c>
      <c r="I92" s="34" t="s">
        <v>313</v>
      </c>
      <c r="J92" s="11" t="s">
        <v>317</v>
      </c>
      <c r="K92" s="17">
        <v>43467</v>
      </c>
      <c r="L92" s="17">
        <v>43830</v>
      </c>
      <c r="M92" s="34" t="s">
        <v>65</v>
      </c>
      <c r="N92" s="4">
        <f>18400*1.16</f>
        <v>21344</v>
      </c>
      <c r="O92" s="4">
        <v>19504</v>
      </c>
      <c r="P92" s="34">
        <v>0</v>
      </c>
      <c r="Q92" s="5" t="s">
        <v>66</v>
      </c>
      <c r="R92" s="6" t="s">
        <v>67</v>
      </c>
      <c r="S92" s="7">
        <f t="shared" si="13"/>
        <v>43738</v>
      </c>
      <c r="T92" s="7">
        <f t="shared" si="14"/>
        <v>43738</v>
      </c>
      <c r="U92" s="8" t="s">
        <v>68</v>
      </c>
    </row>
    <row r="93" spans="1:21" s="34" customFormat="1">
      <c r="A93" s="34">
        <f t="shared" si="12"/>
        <v>2019</v>
      </c>
      <c r="B93" s="17">
        <v>43647</v>
      </c>
      <c r="C93" s="17">
        <v>43738</v>
      </c>
      <c r="D93" s="34" t="s">
        <v>59</v>
      </c>
      <c r="E93" s="9">
        <v>121</v>
      </c>
      <c r="F93" s="9" t="s">
        <v>188</v>
      </c>
      <c r="G93" s="9" t="s">
        <v>189</v>
      </c>
      <c r="H93" s="9" t="s">
        <v>89</v>
      </c>
      <c r="I93" s="34" t="s">
        <v>375</v>
      </c>
      <c r="J93" s="18" t="s">
        <v>377</v>
      </c>
      <c r="K93" s="17">
        <v>43637</v>
      </c>
      <c r="L93" s="17">
        <v>43645</v>
      </c>
      <c r="M93" s="9" t="s">
        <v>376</v>
      </c>
      <c r="N93" s="4">
        <v>19385.2</v>
      </c>
      <c r="O93" s="4">
        <v>15686.67</v>
      </c>
      <c r="P93" s="34">
        <v>0</v>
      </c>
      <c r="Q93" s="5" t="s">
        <v>66</v>
      </c>
      <c r="R93" s="6" t="s">
        <v>67</v>
      </c>
      <c r="S93" s="7">
        <f t="shared" si="13"/>
        <v>43738</v>
      </c>
      <c r="T93" s="7">
        <f t="shared" si="14"/>
        <v>43738</v>
      </c>
      <c r="U93" s="8" t="s">
        <v>68</v>
      </c>
    </row>
    <row r="94" spans="1:21" s="34" customFormat="1">
      <c r="A94" s="34">
        <f t="shared" si="12"/>
        <v>2019</v>
      </c>
      <c r="B94" s="17">
        <v>43647</v>
      </c>
      <c r="C94" s="17">
        <v>43738</v>
      </c>
      <c r="D94" s="34" t="s">
        <v>58</v>
      </c>
      <c r="E94" s="34">
        <v>334</v>
      </c>
      <c r="F94" s="34" t="s">
        <v>357</v>
      </c>
      <c r="G94" s="34" t="s">
        <v>179</v>
      </c>
      <c r="H94" s="34" t="s">
        <v>358</v>
      </c>
      <c r="I94" s="34" t="s">
        <v>378</v>
      </c>
      <c r="J94" s="18" t="s">
        <v>379</v>
      </c>
      <c r="K94" s="17">
        <v>43630</v>
      </c>
      <c r="L94" s="17">
        <v>43645</v>
      </c>
      <c r="M94" s="34" t="s">
        <v>360</v>
      </c>
      <c r="N94" s="4">
        <v>28250.91</v>
      </c>
      <c r="O94" s="4">
        <f>+N94-6358.25</f>
        <v>21892.66</v>
      </c>
      <c r="P94" s="34">
        <v>0</v>
      </c>
      <c r="Q94" s="5" t="s">
        <v>66</v>
      </c>
      <c r="R94" s="6" t="s">
        <v>67</v>
      </c>
      <c r="S94" s="7">
        <f t="shared" si="13"/>
        <v>43738</v>
      </c>
      <c r="T94" s="7">
        <f t="shared" si="14"/>
        <v>43738</v>
      </c>
      <c r="U94" s="8" t="s">
        <v>68</v>
      </c>
    </row>
    <row r="95" spans="1:21" s="34" customFormat="1">
      <c r="A95" s="34">
        <f t="shared" si="12"/>
        <v>2019</v>
      </c>
      <c r="B95" s="17">
        <v>43647</v>
      </c>
      <c r="C95" s="17">
        <v>43738</v>
      </c>
      <c r="D95" s="34" t="s">
        <v>59</v>
      </c>
      <c r="E95" s="9">
        <v>121</v>
      </c>
      <c r="F95" s="9" t="s">
        <v>92</v>
      </c>
      <c r="G95" s="9" t="s">
        <v>93</v>
      </c>
      <c r="H95" s="9" t="s">
        <v>94</v>
      </c>
      <c r="I95" s="34" t="s">
        <v>380</v>
      </c>
      <c r="J95" s="18" t="s">
        <v>382</v>
      </c>
      <c r="K95" s="3">
        <v>43624</v>
      </c>
      <c r="L95" s="3">
        <v>43644</v>
      </c>
      <c r="M95" s="9" t="s">
        <v>381</v>
      </c>
      <c r="N95" s="4">
        <v>26170.02</v>
      </c>
      <c r="O95" s="4">
        <v>20436.04</v>
      </c>
      <c r="P95" s="34">
        <v>0</v>
      </c>
      <c r="Q95" s="5" t="s">
        <v>66</v>
      </c>
      <c r="R95" s="6" t="s">
        <v>67</v>
      </c>
      <c r="S95" s="7">
        <f t="shared" si="13"/>
        <v>43738</v>
      </c>
      <c r="T95" s="7">
        <f t="shared" si="14"/>
        <v>43738</v>
      </c>
      <c r="U95" s="8" t="s">
        <v>68</v>
      </c>
    </row>
    <row r="96" spans="1:21" s="34" customFormat="1">
      <c r="A96" s="34">
        <f t="shared" si="12"/>
        <v>2019</v>
      </c>
      <c r="B96" s="17">
        <v>43647</v>
      </c>
      <c r="C96" s="17">
        <v>43738</v>
      </c>
      <c r="D96" s="34" t="s">
        <v>58</v>
      </c>
      <c r="E96" s="34">
        <v>334</v>
      </c>
      <c r="F96" s="34" t="s">
        <v>223</v>
      </c>
      <c r="G96" s="34" t="s">
        <v>224</v>
      </c>
      <c r="H96" s="34" t="s">
        <v>225</v>
      </c>
      <c r="I96" s="34" t="s">
        <v>383</v>
      </c>
      <c r="J96" s="18" t="s">
        <v>384</v>
      </c>
      <c r="K96" s="13">
        <v>43651</v>
      </c>
      <c r="L96" s="3">
        <v>43659</v>
      </c>
      <c r="M96" s="34" t="s">
        <v>227</v>
      </c>
      <c r="N96" s="4">
        <f>19385.2*1.16</f>
        <v>22486.831999999999</v>
      </c>
      <c r="O96" s="4">
        <v>20548.310000000001</v>
      </c>
      <c r="P96" s="34">
        <v>0</v>
      </c>
      <c r="Q96" s="5" t="s">
        <v>66</v>
      </c>
      <c r="R96" s="6" t="s">
        <v>67</v>
      </c>
      <c r="S96" s="7">
        <f t="shared" si="13"/>
        <v>43738</v>
      </c>
      <c r="T96" s="7">
        <f t="shared" si="14"/>
        <v>43738</v>
      </c>
      <c r="U96" s="8" t="s">
        <v>68</v>
      </c>
    </row>
    <row r="97" spans="1:23" s="34" customFormat="1">
      <c r="A97" s="34">
        <f t="shared" si="12"/>
        <v>2019</v>
      </c>
      <c r="B97" s="17">
        <v>43647</v>
      </c>
      <c r="C97" s="17">
        <v>43738</v>
      </c>
      <c r="D97" s="34" t="s">
        <v>59</v>
      </c>
      <c r="E97" s="9">
        <v>121</v>
      </c>
      <c r="F97" s="9" t="s">
        <v>154</v>
      </c>
      <c r="G97" s="9" t="s">
        <v>155</v>
      </c>
      <c r="H97" s="9" t="s">
        <v>62</v>
      </c>
      <c r="I97" s="34" t="s">
        <v>386</v>
      </c>
      <c r="J97" s="18" t="s">
        <v>385</v>
      </c>
      <c r="K97" s="17">
        <v>43609</v>
      </c>
      <c r="L97" s="17">
        <v>43617</v>
      </c>
      <c r="M97" s="9" t="s">
        <v>364</v>
      </c>
      <c r="N97" s="4">
        <v>18833.939999999999</v>
      </c>
      <c r="O97" s="4">
        <v>15300.52</v>
      </c>
      <c r="P97" s="34">
        <v>0</v>
      </c>
      <c r="Q97" s="5" t="s">
        <v>66</v>
      </c>
      <c r="R97" s="6" t="s">
        <v>67</v>
      </c>
      <c r="S97" s="7">
        <f t="shared" si="13"/>
        <v>43738</v>
      </c>
      <c r="T97" s="7">
        <f t="shared" si="14"/>
        <v>43738</v>
      </c>
      <c r="U97" s="8" t="s">
        <v>68</v>
      </c>
    </row>
    <row r="98" spans="1:23" s="34" customFormat="1">
      <c r="A98" s="34">
        <f t="shared" si="12"/>
        <v>2019</v>
      </c>
      <c r="B98" s="17">
        <v>43647</v>
      </c>
      <c r="C98" s="17">
        <v>43738</v>
      </c>
      <c r="D98" s="34" t="s">
        <v>59</v>
      </c>
      <c r="E98" s="34">
        <v>121</v>
      </c>
      <c r="F98" s="9" t="s">
        <v>75</v>
      </c>
      <c r="G98" s="9" t="s">
        <v>76</v>
      </c>
      <c r="H98" s="9" t="s">
        <v>77</v>
      </c>
      <c r="I98" s="34" t="s">
        <v>387</v>
      </c>
      <c r="J98" s="18" t="s">
        <v>388</v>
      </c>
      <c r="K98" s="13">
        <v>43561</v>
      </c>
      <c r="L98" s="3">
        <v>43602</v>
      </c>
      <c r="M98" s="9" t="s">
        <v>79</v>
      </c>
      <c r="N98" s="4">
        <v>33538.68</v>
      </c>
      <c r="O98" s="4">
        <v>25594.1</v>
      </c>
      <c r="P98" s="34">
        <v>0</v>
      </c>
      <c r="Q98" s="5" t="s">
        <v>66</v>
      </c>
      <c r="R98" s="6" t="s">
        <v>67</v>
      </c>
      <c r="S98" s="7">
        <f t="shared" si="13"/>
        <v>43738</v>
      </c>
      <c r="T98" s="7">
        <f t="shared" si="14"/>
        <v>43738</v>
      </c>
      <c r="U98" s="8" t="s">
        <v>68</v>
      </c>
    </row>
    <row r="99" spans="1:23" s="34" customFormat="1">
      <c r="A99" s="34">
        <f t="shared" si="12"/>
        <v>2019</v>
      </c>
      <c r="B99" s="17">
        <v>43647</v>
      </c>
      <c r="C99" s="17">
        <v>43738</v>
      </c>
      <c r="D99" s="34" t="s">
        <v>58</v>
      </c>
      <c r="E99" s="34">
        <v>339</v>
      </c>
      <c r="F99" s="9" t="s">
        <v>321</v>
      </c>
      <c r="G99" s="9" t="s">
        <v>322</v>
      </c>
      <c r="H99" s="9" t="s">
        <v>323</v>
      </c>
      <c r="I99" s="34" t="s">
        <v>285</v>
      </c>
      <c r="J99" s="11" t="s">
        <v>286</v>
      </c>
      <c r="K99" s="13">
        <v>43594</v>
      </c>
      <c r="L99" s="3">
        <v>43594</v>
      </c>
      <c r="M99" s="9" t="s">
        <v>324</v>
      </c>
      <c r="N99" s="4">
        <f>1026.8*1.16</f>
        <v>1191.088</v>
      </c>
      <c r="O99" s="4">
        <v>1088.4100000000001</v>
      </c>
      <c r="P99" s="34">
        <v>0</v>
      </c>
      <c r="Q99" s="5" t="s">
        <v>66</v>
      </c>
      <c r="R99" s="6" t="s">
        <v>67</v>
      </c>
      <c r="S99" s="7">
        <f t="shared" si="13"/>
        <v>43738</v>
      </c>
      <c r="T99" s="7">
        <f t="shared" si="14"/>
        <v>43738</v>
      </c>
      <c r="U99" s="8" t="s">
        <v>68</v>
      </c>
    </row>
    <row r="100" spans="1:23" s="34" customFormat="1">
      <c r="A100" s="34">
        <f t="shared" si="12"/>
        <v>2019</v>
      </c>
      <c r="B100" s="17">
        <v>43647</v>
      </c>
      <c r="C100" s="17">
        <v>43738</v>
      </c>
      <c r="D100" s="34" t="s">
        <v>59</v>
      </c>
      <c r="E100" s="9">
        <v>121</v>
      </c>
      <c r="F100" s="9" t="s">
        <v>105</v>
      </c>
      <c r="G100" s="22" t="s">
        <v>106</v>
      </c>
      <c r="H100" s="9" t="s">
        <v>107</v>
      </c>
      <c r="I100" s="34" t="s">
        <v>285</v>
      </c>
      <c r="J100" s="11" t="s">
        <v>286</v>
      </c>
      <c r="K100" s="3">
        <v>43664</v>
      </c>
      <c r="L100" s="3">
        <f>+K100</f>
        <v>43664</v>
      </c>
      <c r="M100" s="9" t="s">
        <v>104</v>
      </c>
      <c r="N100" s="4">
        <v>1540.2</v>
      </c>
      <c r="O100" s="4">
        <v>1454.35</v>
      </c>
      <c r="P100" s="34">
        <v>0</v>
      </c>
      <c r="Q100" s="5" t="s">
        <v>66</v>
      </c>
      <c r="R100" s="6" t="s">
        <v>67</v>
      </c>
      <c r="S100" s="7">
        <f t="shared" si="13"/>
        <v>43738</v>
      </c>
      <c r="T100" s="7">
        <f t="shared" si="14"/>
        <v>43738</v>
      </c>
      <c r="U100" s="8" t="s">
        <v>68</v>
      </c>
    </row>
    <row r="101" spans="1:23" s="35" customFormat="1">
      <c r="A101" s="35">
        <f t="shared" si="12"/>
        <v>2019</v>
      </c>
      <c r="B101" s="17">
        <v>43647</v>
      </c>
      <c r="C101" s="17">
        <v>43738</v>
      </c>
      <c r="D101" s="35" t="s">
        <v>59</v>
      </c>
      <c r="E101" s="9">
        <v>121</v>
      </c>
      <c r="F101" s="9" t="s">
        <v>389</v>
      </c>
      <c r="G101" s="9" t="s">
        <v>390</v>
      </c>
      <c r="H101" s="9"/>
      <c r="I101" s="35" t="s">
        <v>285</v>
      </c>
      <c r="J101" s="11" t="s">
        <v>286</v>
      </c>
      <c r="K101" s="3">
        <v>43682</v>
      </c>
      <c r="L101" s="3">
        <f>+K101</f>
        <v>43682</v>
      </c>
      <c r="M101" s="9" t="s">
        <v>104</v>
      </c>
      <c r="N101" s="4">
        <v>2053.6</v>
      </c>
      <c r="O101" s="4">
        <v>1934.89</v>
      </c>
      <c r="P101" s="35">
        <v>0</v>
      </c>
      <c r="Q101" s="5" t="s">
        <v>66</v>
      </c>
      <c r="R101" s="6" t="s">
        <v>67</v>
      </c>
      <c r="S101" s="7">
        <f t="shared" ref="S101" si="15">+C101</f>
        <v>43738</v>
      </c>
      <c r="T101" s="7">
        <f t="shared" si="14"/>
        <v>43738</v>
      </c>
      <c r="U101" s="8" t="s">
        <v>68</v>
      </c>
    </row>
    <row r="102" spans="1:23">
      <c r="A102" s="35">
        <f t="shared" si="12"/>
        <v>2019</v>
      </c>
      <c r="B102" s="17">
        <v>43647</v>
      </c>
      <c r="C102" s="17">
        <v>43738</v>
      </c>
      <c r="D102" s="35" t="s">
        <v>59</v>
      </c>
      <c r="E102" s="9">
        <v>121</v>
      </c>
      <c r="F102" s="9" t="s">
        <v>134</v>
      </c>
      <c r="G102" s="9" t="s">
        <v>135</v>
      </c>
      <c r="H102" s="9" t="s">
        <v>136</v>
      </c>
      <c r="I102" s="35" t="s">
        <v>391</v>
      </c>
      <c r="J102" s="11" t="s">
        <v>392</v>
      </c>
      <c r="K102" s="3">
        <v>43686</v>
      </c>
      <c r="L102" s="3">
        <v>43701</v>
      </c>
      <c r="M102" s="9" t="s">
        <v>138</v>
      </c>
      <c r="N102" s="4">
        <v>28250.91</v>
      </c>
      <c r="O102" s="4">
        <v>21892.66</v>
      </c>
      <c r="P102" s="35">
        <v>0</v>
      </c>
      <c r="Q102" s="5" t="s">
        <v>66</v>
      </c>
      <c r="R102" s="6" t="s">
        <v>67</v>
      </c>
      <c r="S102" s="7">
        <v>43281</v>
      </c>
      <c r="T102" s="7">
        <f t="shared" si="14"/>
        <v>43281</v>
      </c>
      <c r="U102" s="8" t="s">
        <v>68</v>
      </c>
      <c r="V102" s="35"/>
    </row>
    <row r="103" spans="1:23">
      <c r="A103" s="35">
        <f t="shared" si="12"/>
        <v>2019</v>
      </c>
      <c r="B103" s="17">
        <v>43647</v>
      </c>
      <c r="C103" s="17">
        <v>43738</v>
      </c>
      <c r="D103" s="35" t="s">
        <v>59</v>
      </c>
      <c r="E103" s="9">
        <v>121</v>
      </c>
      <c r="F103" s="35" t="s">
        <v>205</v>
      </c>
      <c r="G103" s="35" t="s">
        <v>206</v>
      </c>
      <c r="H103" s="35" t="s">
        <v>179</v>
      </c>
      <c r="I103" s="35" t="s">
        <v>393</v>
      </c>
      <c r="J103" s="18" t="s">
        <v>394</v>
      </c>
      <c r="K103" s="3">
        <v>43686</v>
      </c>
      <c r="L103" s="3">
        <v>43701</v>
      </c>
      <c r="M103" s="35" t="s">
        <v>208</v>
      </c>
      <c r="N103" s="4">
        <v>28250.91</v>
      </c>
      <c r="O103" s="4">
        <v>21892.66</v>
      </c>
      <c r="P103" s="35">
        <v>0</v>
      </c>
      <c r="Q103" s="5" t="s">
        <v>66</v>
      </c>
      <c r="R103" s="6" t="s">
        <v>67</v>
      </c>
      <c r="S103" s="7">
        <f t="shared" ref="S103" si="16">+C103</f>
        <v>43738</v>
      </c>
      <c r="T103" s="7">
        <f t="shared" si="14"/>
        <v>43738</v>
      </c>
      <c r="U103" s="8" t="s">
        <v>68</v>
      </c>
      <c r="V103" s="35"/>
      <c r="W103" s="35"/>
    </row>
    <row r="104" spans="1:23">
      <c r="A104" s="35">
        <f t="shared" si="12"/>
        <v>2019</v>
      </c>
      <c r="B104" s="17">
        <v>43647</v>
      </c>
      <c r="C104" s="17">
        <v>43738</v>
      </c>
      <c r="D104" s="35" t="s">
        <v>59</v>
      </c>
      <c r="E104" s="35">
        <v>121</v>
      </c>
      <c r="F104" s="9" t="s">
        <v>149</v>
      </c>
      <c r="G104" s="9" t="s">
        <v>150</v>
      </c>
      <c r="H104" s="9" t="s">
        <v>151</v>
      </c>
      <c r="I104" s="35" t="s">
        <v>285</v>
      </c>
      <c r="J104" s="11" t="s">
        <v>286</v>
      </c>
      <c r="K104" s="17">
        <v>43694</v>
      </c>
      <c r="L104" s="17">
        <v>43318</v>
      </c>
      <c r="M104" s="9" t="s">
        <v>104</v>
      </c>
      <c r="N104" s="4">
        <f>1540.2+1540.2</f>
        <v>3080.4</v>
      </c>
      <c r="O104" s="4">
        <f>1454.35+1454.35</f>
        <v>2908.7</v>
      </c>
      <c r="P104" s="35">
        <v>0</v>
      </c>
      <c r="Q104" s="5" t="s">
        <v>66</v>
      </c>
      <c r="R104" s="6" t="s">
        <v>67</v>
      </c>
      <c r="S104" s="7">
        <f t="shared" ref="S104:S106" si="17">+C104</f>
        <v>43738</v>
      </c>
      <c r="T104" s="7">
        <f t="shared" si="14"/>
        <v>43738</v>
      </c>
      <c r="U104" s="8" t="s">
        <v>68</v>
      </c>
    </row>
    <row r="105" spans="1:23">
      <c r="A105" s="35">
        <f t="shared" si="12"/>
        <v>2019</v>
      </c>
      <c r="B105" s="17">
        <v>43647</v>
      </c>
      <c r="C105" s="17">
        <v>43738</v>
      </c>
      <c r="D105" s="35" t="s">
        <v>59</v>
      </c>
      <c r="E105" s="35">
        <v>121</v>
      </c>
      <c r="F105" s="9" t="s">
        <v>240</v>
      </c>
      <c r="G105" s="9" t="s">
        <v>241</v>
      </c>
      <c r="H105" s="9" t="s">
        <v>242</v>
      </c>
      <c r="I105" s="35" t="s">
        <v>395</v>
      </c>
      <c r="J105" s="18" t="s">
        <v>397</v>
      </c>
      <c r="K105" s="17">
        <v>43693</v>
      </c>
      <c r="L105" s="17">
        <v>43701</v>
      </c>
      <c r="M105" s="9" t="s">
        <v>396</v>
      </c>
      <c r="N105" s="4">
        <v>19385.2</v>
      </c>
      <c r="O105" s="4">
        <v>15686.67</v>
      </c>
      <c r="P105" s="35">
        <v>0</v>
      </c>
      <c r="Q105" s="5" t="s">
        <v>66</v>
      </c>
      <c r="R105" s="6" t="s">
        <v>67</v>
      </c>
      <c r="S105" s="7">
        <f t="shared" si="17"/>
        <v>43738</v>
      </c>
      <c r="T105" s="7">
        <f t="shared" si="14"/>
        <v>43738</v>
      </c>
      <c r="U105" s="8" t="s">
        <v>68</v>
      </c>
    </row>
    <row r="106" spans="1:23">
      <c r="A106" s="35">
        <f t="shared" si="12"/>
        <v>2019</v>
      </c>
      <c r="B106" s="17">
        <v>43647</v>
      </c>
      <c r="C106" s="17">
        <v>43738</v>
      </c>
      <c r="D106" s="35" t="s">
        <v>59</v>
      </c>
      <c r="E106" s="9">
        <v>121</v>
      </c>
      <c r="F106" s="35" t="s">
        <v>200</v>
      </c>
      <c r="G106" s="35" t="s">
        <v>201</v>
      </c>
      <c r="H106" s="35" t="s">
        <v>102</v>
      </c>
      <c r="I106" s="35" t="s">
        <v>398</v>
      </c>
      <c r="J106" s="18" t="s">
        <v>399</v>
      </c>
      <c r="K106" s="17">
        <v>43707</v>
      </c>
      <c r="L106" s="17">
        <v>43729</v>
      </c>
      <c r="M106" s="35" t="s">
        <v>203</v>
      </c>
      <c r="N106" s="4">
        <v>28250.91</v>
      </c>
      <c r="O106" s="4">
        <v>21892.66</v>
      </c>
      <c r="P106" s="35">
        <v>0</v>
      </c>
      <c r="Q106" s="5" t="s">
        <v>66</v>
      </c>
      <c r="R106" s="6" t="s">
        <v>67</v>
      </c>
      <c r="S106" s="7">
        <f t="shared" si="17"/>
        <v>43738</v>
      </c>
      <c r="T106" s="7">
        <f t="shared" si="14"/>
        <v>43738</v>
      </c>
      <c r="U106" s="8" t="s">
        <v>68</v>
      </c>
    </row>
    <row r="107" spans="1:23">
      <c r="A107" s="35">
        <f t="shared" si="12"/>
        <v>2019</v>
      </c>
      <c r="B107" s="17">
        <v>43647</v>
      </c>
      <c r="C107" s="17">
        <v>43738</v>
      </c>
      <c r="D107" s="35" t="s">
        <v>59</v>
      </c>
      <c r="E107" s="35">
        <v>121</v>
      </c>
      <c r="F107" s="9" t="s">
        <v>154</v>
      </c>
      <c r="G107" s="9" t="s">
        <v>155</v>
      </c>
      <c r="H107" s="9" t="s">
        <v>62</v>
      </c>
      <c r="I107" s="35" t="s">
        <v>400</v>
      </c>
      <c r="J107" s="18" t="s">
        <v>401</v>
      </c>
      <c r="K107" s="17">
        <v>43686</v>
      </c>
      <c r="L107" s="17">
        <v>43701</v>
      </c>
      <c r="M107" s="9" t="s">
        <v>157</v>
      </c>
      <c r="N107" s="4">
        <v>28250.91</v>
      </c>
      <c r="O107" s="4">
        <v>21892.66</v>
      </c>
      <c r="P107" s="35">
        <v>0</v>
      </c>
      <c r="Q107" s="5" t="s">
        <v>66</v>
      </c>
      <c r="R107" s="6" t="s">
        <v>67</v>
      </c>
      <c r="S107" s="7">
        <f t="shared" ref="S107:S108" si="18">+C107</f>
        <v>43738</v>
      </c>
      <c r="T107" s="7">
        <f t="shared" si="14"/>
        <v>43738</v>
      </c>
      <c r="U107" s="8" t="s">
        <v>68</v>
      </c>
      <c r="V107" s="35"/>
      <c r="W107" s="35"/>
    </row>
    <row r="108" spans="1:23">
      <c r="A108" s="36">
        <f t="shared" si="12"/>
        <v>2019</v>
      </c>
      <c r="B108" s="17">
        <v>43739</v>
      </c>
      <c r="C108" s="17">
        <v>43830</v>
      </c>
      <c r="D108" s="36" t="s">
        <v>59</v>
      </c>
      <c r="E108" s="36">
        <v>121</v>
      </c>
      <c r="F108" s="9" t="s">
        <v>402</v>
      </c>
      <c r="G108" s="9" t="s">
        <v>403</v>
      </c>
      <c r="H108" s="9" t="s">
        <v>404</v>
      </c>
      <c r="I108" s="36" t="s">
        <v>405</v>
      </c>
      <c r="J108" s="11" t="s">
        <v>407</v>
      </c>
      <c r="K108" s="17">
        <v>43741</v>
      </c>
      <c r="L108" s="17">
        <f>+K108</f>
        <v>43741</v>
      </c>
      <c r="M108" s="9" t="s">
        <v>406</v>
      </c>
      <c r="N108" s="4">
        <v>5231.6499999999996</v>
      </c>
      <c r="O108" s="4">
        <v>4728.55</v>
      </c>
      <c r="P108" s="36">
        <v>0</v>
      </c>
      <c r="Q108" s="5" t="s">
        <v>66</v>
      </c>
      <c r="R108" s="6" t="s">
        <v>67</v>
      </c>
      <c r="S108" s="7">
        <f t="shared" si="18"/>
        <v>43830</v>
      </c>
      <c r="T108" s="7">
        <f t="shared" si="14"/>
        <v>43830</v>
      </c>
      <c r="U108" s="8" t="s">
        <v>68</v>
      </c>
    </row>
    <row r="109" spans="1:23" s="36" customFormat="1">
      <c r="A109" s="36">
        <f t="shared" ref="A109:A113" si="19">YEAR(B109)</f>
        <v>2019</v>
      </c>
      <c r="B109" s="17">
        <v>43739</v>
      </c>
      <c r="C109" s="17">
        <v>43830</v>
      </c>
      <c r="D109" s="36" t="s">
        <v>59</v>
      </c>
      <c r="E109" s="36">
        <v>121</v>
      </c>
      <c r="F109" s="9" t="s">
        <v>408</v>
      </c>
      <c r="G109" s="9" t="s">
        <v>294</v>
      </c>
      <c r="H109" s="9" t="s">
        <v>409</v>
      </c>
      <c r="I109" s="36" t="s">
        <v>410</v>
      </c>
      <c r="J109" s="11" t="s">
        <v>411</v>
      </c>
      <c r="K109" s="17">
        <v>43728</v>
      </c>
      <c r="L109" s="17">
        <v>43743</v>
      </c>
      <c r="M109" s="9" t="s">
        <v>416</v>
      </c>
      <c r="N109" s="4">
        <v>14538.9</v>
      </c>
      <c r="O109" s="4">
        <v>12015.68</v>
      </c>
      <c r="P109" s="36">
        <v>0</v>
      </c>
      <c r="Q109" s="5" t="s">
        <v>66</v>
      </c>
      <c r="R109" s="6" t="s">
        <v>67</v>
      </c>
      <c r="S109" s="7">
        <f t="shared" ref="S109:S113" si="20">+C109</f>
        <v>43830</v>
      </c>
      <c r="T109" s="7">
        <f t="shared" ref="T109:T113" si="21">+S109</f>
        <v>43830</v>
      </c>
      <c r="U109" s="8" t="s">
        <v>68</v>
      </c>
    </row>
    <row r="110" spans="1:23" s="36" customFormat="1">
      <c r="A110" s="36">
        <f t="shared" si="19"/>
        <v>2019</v>
      </c>
      <c r="B110" s="17">
        <v>43739</v>
      </c>
      <c r="C110" s="17">
        <v>43830</v>
      </c>
      <c r="D110" s="36" t="s">
        <v>59</v>
      </c>
      <c r="E110" s="36">
        <v>121</v>
      </c>
      <c r="F110" s="9" t="s">
        <v>412</v>
      </c>
      <c r="G110" s="9" t="s">
        <v>93</v>
      </c>
      <c r="H110" s="9" t="s">
        <v>413</v>
      </c>
      <c r="I110" s="36" t="s">
        <v>414</v>
      </c>
      <c r="J110" s="18" t="s">
        <v>415</v>
      </c>
      <c r="K110" s="17">
        <v>43728</v>
      </c>
      <c r="L110" s="17">
        <v>43743</v>
      </c>
      <c r="M110" s="9" t="s">
        <v>416</v>
      </c>
      <c r="N110" s="4">
        <v>14538.9</v>
      </c>
      <c r="O110" s="4">
        <f>+O109</f>
        <v>12015.68</v>
      </c>
      <c r="P110" s="36">
        <v>0</v>
      </c>
      <c r="Q110" s="5" t="s">
        <v>66</v>
      </c>
      <c r="R110" s="6" t="s">
        <v>67</v>
      </c>
      <c r="S110" s="7">
        <f t="shared" si="20"/>
        <v>43830</v>
      </c>
      <c r="T110" s="7">
        <f t="shared" si="21"/>
        <v>43830</v>
      </c>
      <c r="U110" s="8" t="s">
        <v>68</v>
      </c>
    </row>
    <row r="111" spans="1:23" s="36" customFormat="1">
      <c r="A111" s="36">
        <f t="shared" si="19"/>
        <v>2019</v>
      </c>
      <c r="B111" s="17">
        <v>43739</v>
      </c>
      <c r="C111" s="17">
        <v>43830</v>
      </c>
      <c r="D111" s="36" t="s">
        <v>59</v>
      </c>
      <c r="E111" s="36">
        <v>121</v>
      </c>
      <c r="F111" s="9" t="s">
        <v>213</v>
      </c>
      <c r="G111" s="9" t="s">
        <v>189</v>
      </c>
      <c r="H111" s="9" t="s">
        <v>214</v>
      </c>
      <c r="I111" s="36" t="s">
        <v>417</v>
      </c>
      <c r="J111" s="18" t="s">
        <v>418</v>
      </c>
      <c r="K111" s="17">
        <v>43714</v>
      </c>
      <c r="L111" s="17">
        <v>43743</v>
      </c>
      <c r="M111" s="9" t="s">
        <v>216</v>
      </c>
      <c r="N111" s="4">
        <v>38329.919999999998</v>
      </c>
      <c r="O111" s="4">
        <v>28900.67</v>
      </c>
      <c r="P111" s="36">
        <v>0</v>
      </c>
      <c r="Q111" s="5" t="s">
        <v>66</v>
      </c>
      <c r="R111" s="6" t="s">
        <v>67</v>
      </c>
      <c r="S111" s="7">
        <f t="shared" si="20"/>
        <v>43830</v>
      </c>
      <c r="T111" s="7">
        <f t="shared" si="21"/>
        <v>43830</v>
      </c>
      <c r="U111" s="8" t="s">
        <v>68</v>
      </c>
    </row>
    <row r="112" spans="1:23" s="36" customFormat="1">
      <c r="A112" s="36">
        <f t="shared" si="19"/>
        <v>2019</v>
      </c>
      <c r="B112" s="17">
        <v>43739</v>
      </c>
      <c r="C112" s="17">
        <v>43830</v>
      </c>
      <c r="D112" s="36" t="s">
        <v>58</v>
      </c>
      <c r="E112" s="36">
        <v>331</v>
      </c>
      <c r="F112" s="36" t="s">
        <v>60</v>
      </c>
      <c r="G112" s="36" t="s">
        <v>61</v>
      </c>
      <c r="H112" s="36" t="s">
        <v>62</v>
      </c>
      <c r="I112" s="36" t="s">
        <v>313</v>
      </c>
      <c r="J112" s="11" t="s">
        <v>317</v>
      </c>
      <c r="K112" s="13">
        <v>43466</v>
      </c>
      <c r="L112" s="3">
        <v>43830</v>
      </c>
      <c r="M112" s="36" t="s">
        <v>65</v>
      </c>
      <c r="N112" s="4">
        <v>18400</v>
      </c>
      <c r="O112" s="4">
        <v>19504</v>
      </c>
      <c r="P112" s="36">
        <v>0</v>
      </c>
      <c r="Q112" s="5" t="s">
        <v>66</v>
      </c>
      <c r="R112" s="6" t="s">
        <v>67</v>
      </c>
      <c r="S112" s="7">
        <f t="shared" si="20"/>
        <v>43830</v>
      </c>
      <c r="T112" s="7">
        <f t="shared" si="21"/>
        <v>43830</v>
      </c>
      <c r="U112" s="8" t="s">
        <v>68</v>
      </c>
    </row>
    <row r="113" spans="1:21" s="36" customFormat="1">
      <c r="A113" s="36">
        <f t="shared" si="19"/>
        <v>2019</v>
      </c>
      <c r="B113" s="17">
        <v>43739</v>
      </c>
      <c r="C113" s="17">
        <v>43830</v>
      </c>
      <c r="D113" s="36" t="s">
        <v>59</v>
      </c>
      <c r="E113" s="9">
        <v>121</v>
      </c>
      <c r="F113" s="9" t="s">
        <v>139</v>
      </c>
      <c r="G113" s="9" t="s">
        <v>140</v>
      </c>
      <c r="H113" s="9" t="s">
        <v>141</v>
      </c>
      <c r="I113" s="36" t="s">
        <v>419</v>
      </c>
      <c r="J113" s="18" t="s">
        <v>420</v>
      </c>
      <c r="K113" s="17">
        <v>43791</v>
      </c>
      <c r="L113" s="17">
        <v>43806</v>
      </c>
      <c r="M113" s="9" t="s">
        <v>422</v>
      </c>
      <c r="N113" s="4">
        <v>28250.91</v>
      </c>
      <c r="O113" s="4">
        <v>21892.66</v>
      </c>
      <c r="P113" s="36">
        <v>0</v>
      </c>
      <c r="Q113" s="5" t="s">
        <v>66</v>
      </c>
      <c r="R113" s="6" t="s">
        <v>67</v>
      </c>
      <c r="S113" s="7">
        <f t="shared" si="20"/>
        <v>43830</v>
      </c>
      <c r="T113" s="7">
        <f t="shared" si="21"/>
        <v>43830</v>
      </c>
      <c r="U113" s="8" t="s">
        <v>68</v>
      </c>
    </row>
    <row r="114" spans="1:21" s="36" customFormat="1">
      <c r="A114" s="36">
        <f t="shared" ref="A114:A117" si="22">YEAR(B114)</f>
        <v>2019</v>
      </c>
      <c r="B114" s="17">
        <v>43739</v>
      </c>
      <c r="C114" s="17">
        <v>43830</v>
      </c>
      <c r="D114" s="36" t="s">
        <v>59</v>
      </c>
      <c r="E114" s="36">
        <v>121</v>
      </c>
      <c r="F114" s="9" t="s">
        <v>205</v>
      </c>
      <c r="G114" s="9" t="s">
        <v>206</v>
      </c>
      <c r="H114" s="9" t="s">
        <v>179</v>
      </c>
      <c r="I114" s="36" t="s">
        <v>421</v>
      </c>
      <c r="J114" s="18" t="s">
        <v>424</v>
      </c>
      <c r="K114" s="17">
        <v>43756</v>
      </c>
      <c r="L114" s="17">
        <v>43757</v>
      </c>
      <c r="M114" s="9" t="s">
        <v>423</v>
      </c>
      <c r="N114" s="4">
        <v>9692.6</v>
      </c>
      <c r="O114" s="4">
        <v>8260.44</v>
      </c>
      <c r="P114" s="36">
        <v>0</v>
      </c>
      <c r="Q114" s="5" t="s">
        <v>66</v>
      </c>
      <c r="R114" s="6" t="s">
        <v>67</v>
      </c>
      <c r="S114" s="7">
        <f t="shared" ref="S114:S117" si="23">+C114</f>
        <v>43830</v>
      </c>
      <c r="T114" s="7">
        <f t="shared" ref="T114:T117" si="24">+S114</f>
        <v>43830</v>
      </c>
      <c r="U114" s="8" t="s">
        <v>68</v>
      </c>
    </row>
    <row r="115" spans="1:21" s="36" customFormat="1">
      <c r="A115" s="36">
        <f t="shared" si="22"/>
        <v>2019</v>
      </c>
      <c r="B115" s="17">
        <v>43739</v>
      </c>
      <c r="C115" s="17">
        <v>43830</v>
      </c>
      <c r="D115" s="36" t="s">
        <v>59</v>
      </c>
      <c r="E115" s="36">
        <v>121</v>
      </c>
      <c r="F115" s="9" t="s">
        <v>427</v>
      </c>
      <c r="G115" s="9" t="s">
        <v>425</v>
      </c>
      <c r="H115" s="9" t="s">
        <v>426</v>
      </c>
      <c r="I115" s="36" t="s">
        <v>285</v>
      </c>
      <c r="J115" s="11" t="s">
        <v>286</v>
      </c>
      <c r="K115" s="17">
        <v>43738</v>
      </c>
      <c r="L115" s="17">
        <v>43738</v>
      </c>
      <c r="M115" s="9" t="s">
        <v>104</v>
      </c>
      <c r="N115" s="4">
        <v>1540.2</v>
      </c>
      <c r="O115" s="4">
        <v>1454.35</v>
      </c>
      <c r="P115" s="36">
        <v>0</v>
      </c>
      <c r="Q115" s="5" t="s">
        <v>66</v>
      </c>
      <c r="R115" s="6" t="s">
        <v>67</v>
      </c>
      <c r="S115" s="7">
        <f t="shared" si="23"/>
        <v>43830</v>
      </c>
      <c r="T115" s="7">
        <f t="shared" si="24"/>
        <v>43830</v>
      </c>
      <c r="U115" s="8" t="s">
        <v>68</v>
      </c>
    </row>
    <row r="116" spans="1:21" s="36" customFormat="1">
      <c r="A116" s="36">
        <f t="shared" si="22"/>
        <v>2019</v>
      </c>
      <c r="B116" s="17">
        <v>43739</v>
      </c>
      <c r="C116" s="17">
        <v>43830</v>
      </c>
      <c r="D116" s="36" t="s">
        <v>59</v>
      </c>
      <c r="E116" s="36">
        <v>121</v>
      </c>
      <c r="F116" s="9" t="s">
        <v>125</v>
      </c>
      <c r="G116" s="9" t="s">
        <v>126</v>
      </c>
      <c r="H116" s="9" t="s">
        <v>127</v>
      </c>
      <c r="I116" s="36" t="s">
        <v>428</v>
      </c>
      <c r="J116" s="18" t="s">
        <v>430</v>
      </c>
      <c r="K116" s="17">
        <v>43735</v>
      </c>
      <c r="L116" s="17">
        <v>43750</v>
      </c>
      <c r="M116" s="9" t="s">
        <v>429</v>
      </c>
      <c r="N116" s="4">
        <v>28250.91</v>
      </c>
      <c r="O116" s="4">
        <v>21892.66</v>
      </c>
      <c r="P116" s="36">
        <v>0</v>
      </c>
      <c r="Q116" s="5" t="s">
        <v>66</v>
      </c>
      <c r="R116" s="6" t="s">
        <v>67</v>
      </c>
      <c r="S116" s="7">
        <f t="shared" si="23"/>
        <v>43830</v>
      </c>
      <c r="T116" s="7">
        <f t="shared" si="24"/>
        <v>43830</v>
      </c>
      <c r="U116" s="8" t="s">
        <v>68</v>
      </c>
    </row>
    <row r="117" spans="1:21" s="36" customFormat="1">
      <c r="A117" s="36">
        <f t="shared" si="22"/>
        <v>2019</v>
      </c>
      <c r="B117" s="17">
        <v>43739</v>
      </c>
      <c r="C117" s="17">
        <v>43830</v>
      </c>
      <c r="D117" s="36" t="s">
        <v>59</v>
      </c>
      <c r="E117" s="36">
        <v>121</v>
      </c>
      <c r="F117" s="9" t="s">
        <v>431</v>
      </c>
      <c r="G117" s="9" t="s">
        <v>432</v>
      </c>
      <c r="H117" s="9" t="s">
        <v>231</v>
      </c>
      <c r="I117" s="36" t="s">
        <v>435</v>
      </c>
      <c r="J117" s="18" t="s">
        <v>434</v>
      </c>
      <c r="K117" s="17">
        <v>43791</v>
      </c>
      <c r="L117" s="17">
        <v>43776</v>
      </c>
      <c r="M117" s="9" t="s">
        <v>433</v>
      </c>
      <c r="N117" s="4">
        <v>9692.6</v>
      </c>
      <c r="O117" s="4">
        <v>8260.44</v>
      </c>
      <c r="P117" s="36">
        <v>0</v>
      </c>
      <c r="Q117" s="5" t="s">
        <v>66</v>
      </c>
      <c r="R117" s="6" t="s">
        <v>67</v>
      </c>
      <c r="S117" s="7">
        <f t="shared" si="23"/>
        <v>43830</v>
      </c>
      <c r="T117" s="7">
        <f t="shared" si="24"/>
        <v>43830</v>
      </c>
      <c r="U117" s="8" t="s">
        <v>68</v>
      </c>
    </row>
    <row r="118" spans="1:21" s="36" customFormat="1">
      <c r="A118" s="36">
        <f t="shared" ref="A118:A125" si="25">YEAR(B118)</f>
        <v>2019</v>
      </c>
      <c r="B118" s="17">
        <v>43739</v>
      </c>
      <c r="C118" s="17">
        <v>43830</v>
      </c>
      <c r="D118" s="36" t="s">
        <v>59</v>
      </c>
      <c r="E118" s="36">
        <v>121</v>
      </c>
      <c r="F118" s="9" t="s">
        <v>436</v>
      </c>
      <c r="G118" s="9" t="s">
        <v>270</v>
      </c>
      <c r="H118" s="9" t="s">
        <v>437</v>
      </c>
      <c r="I118" s="36" t="s">
        <v>438</v>
      </c>
      <c r="J118" s="18" t="s">
        <v>440</v>
      </c>
      <c r="K118" s="17">
        <v>43748</v>
      </c>
      <c r="L118" s="17">
        <v>43748</v>
      </c>
      <c r="M118" s="9" t="s">
        <v>439</v>
      </c>
      <c r="N118" s="4">
        <v>5231.6499999999996</v>
      </c>
      <c r="O118" s="4">
        <v>4728.55</v>
      </c>
      <c r="P118" s="36">
        <v>0</v>
      </c>
      <c r="Q118" s="5" t="s">
        <v>66</v>
      </c>
      <c r="R118" s="6" t="s">
        <v>67</v>
      </c>
      <c r="S118" s="7">
        <f t="shared" ref="S118:S125" si="26">+C118</f>
        <v>43830</v>
      </c>
      <c r="T118" s="7">
        <f t="shared" ref="T118:T125" si="27">+S118</f>
        <v>43830</v>
      </c>
      <c r="U118" s="8" t="s">
        <v>68</v>
      </c>
    </row>
    <row r="119" spans="1:21" s="36" customFormat="1">
      <c r="A119" s="36">
        <f t="shared" si="25"/>
        <v>2019</v>
      </c>
      <c r="B119" s="17">
        <v>43739</v>
      </c>
      <c r="C119" s="17">
        <v>43830</v>
      </c>
      <c r="D119" s="36" t="s">
        <v>59</v>
      </c>
      <c r="E119" s="36">
        <v>121</v>
      </c>
      <c r="F119" s="9" t="s">
        <v>92</v>
      </c>
      <c r="G119" s="9" t="s">
        <v>93</v>
      </c>
      <c r="H119" s="9" t="s">
        <v>94</v>
      </c>
      <c r="I119" s="36" t="s">
        <v>441</v>
      </c>
      <c r="J119" s="18" t="s">
        <v>443</v>
      </c>
      <c r="K119" s="17">
        <v>43747</v>
      </c>
      <c r="L119" s="17">
        <v>43747</v>
      </c>
      <c r="M119" s="9" t="s">
        <v>442</v>
      </c>
      <c r="N119" s="4">
        <v>5231.6499999999996</v>
      </c>
      <c r="O119" s="4">
        <v>4728.55</v>
      </c>
      <c r="P119" s="36">
        <v>0</v>
      </c>
      <c r="Q119" s="5" t="s">
        <v>66</v>
      </c>
      <c r="R119" s="6" t="s">
        <v>67</v>
      </c>
      <c r="S119" s="7">
        <f t="shared" si="26"/>
        <v>43830</v>
      </c>
      <c r="T119" s="7">
        <f t="shared" si="27"/>
        <v>43830</v>
      </c>
      <c r="U119" s="8" t="s">
        <v>68</v>
      </c>
    </row>
    <row r="120" spans="1:21" s="36" customFormat="1">
      <c r="A120" s="36">
        <f t="shared" si="25"/>
        <v>2019</v>
      </c>
      <c r="B120" s="17">
        <v>43739</v>
      </c>
      <c r="C120" s="17">
        <v>43830</v>
      </c>
      <c r="D120" s="36" t="s">
        <v>59</v>
      </c>
      <c r="E120" s="36">
        <v>121</v>
      </c>
      <c r="F120" s="9" t="s">
        <v>292</v>
      </c>
      <c r="G120" s="9" t="s">
        <v>293</v>
      </c>
      <c r="H120" s="9" t="s">
        <v>294</v>
      </c>
      <c r="I120" s="36" t="s">
        <v>444</v>
      </c>
      <c r="J120" s="18" t="s">
        <v>446</v>
      </c>
      <c r="K120" s="17">
        <v>43755</v>
      </c>
      <c r="L120" s="17">
        <v>43755</v>
      </c>
      <c r="M120" s="9" t="s">
        <v>445</v>
      </c>
      <c r="N120" s="4">
        <v>5231.6499999999996</v>
      </c>
      <c r="O120" s="4">
        <v>4728.55</v>
      </c>
      <c r="P120" s="36">
        <v>0</v>
      </c>
      <c r="Q120" s="5" t="s">
        <v>66</v>
      </c>
      <c r="R120" s="6" t="s">
        <v>67</v>
      </c>
      <c r="S120" s="7">
        <f t="shared" si="26"/>
        <v>43830</v>
      </c>
      <c r="T120" s="7">
        <f t="shared" si="27"/>
        <v>43830</v>
      </c>
      <c r="U120" s="8" t="s">
        <v>68</v>
      </c>
    </row>
    <row r="121" spans="1:21" s="36" customFormat="1">
      <c r="A121" s="36">
        <f t="shared" si="25"/>
        <v>2019</v>
      </c>
      <c r="B121" s="17">
        <v>43739</v>
      </c>
      <c r="C121" s="17">
        <v>43830</v>
      </c>
      <c r="D121" s="36" t="s">
        <v>59</v>
      </c>
      <c r="E121" s="36">
        <v>121</v>
      </c>
      <c r="F121" s="9" t="s">
        <v>114</v>
      </c>
      <c r="G121" s="9" t="s">
        <v>115</v>
      </c>
      <c r="H121" s="9" t="s">
        <v>116</v>
      </c>
      <c r="I121" s="36" t="s">
        <v>447</v>
      </c>
      <c r="J121" s="18" t="s">
        <v>448</v>
      </c>
      <c r="K121" s="17">
        <v>43735</v>
      </c>
      <c r="L121" s="17">
        <v>43750</v>
      </c>
      <c r="M121" s="9" t="s">
        <v>118</v>
      </c>
      <c r="N121" s="4">
        <v>28250.91</v>
      </c>
      <c r="O121" s="4">
        <v>21892.66</v>
      </c>
      <c r="P121" s="36">
        <v>0</v>
      </c>
      <c r="Q121" s="5" t="s">
        <v>66</v>
      </c>
      <c r="R121" s="6" t="s">
        <v>67</v>
      </c>
      <c r="S121" s="7">
        <f t="shared" si="26"/>
        <v>43830</v>
      </c>
      <c r="T121" s="7">
        <f t="shared" si="27"/>
        <v>43830</v>
      </c>
      <c r="U121" s="8" t="s">
        <v>68</v>
      </c>
    </row>
    <row r="122" spans="1:21" s="36" customFormat="1">
      <c r="A122" s="36">
        <f t="shared" si="25"/>
        <v>2019</v>
      </c>
      <c r="B122" s="17">
        <v>43739</v>
      </c>
      <c r="C122" s="17">
        <v>43830</v>
      </c>
      <c r="D122" s="36" t="s">
        <v>59</v>
      </c>
      <c r="E122" s="36">
        <v>121</v>
      </c>
      <c r="F122" s="9" t="s">
        <v>69</v>
      </c>
      <c r="G122" s="9" t="s">
        <v>70</v>
      </c>
      <c r="H122" s="9" t="s">
        <v>71</v>
      </c>
      <c r="I122" s="36" t="s">
        <v>449</v>
      </c>
      <c r="J122" s="18" t="s">
        <v>451</v>
      </c>
      <c r="K122" s="17">
        <v>43749</v>
      </c>
      <c r="L122" s="17">
        <v>43764</v>
      </c>
      <c r="M122" s="9" t="s">
        <v>450</v>
      </c>
      <c r="N122" s="4">
        <v>23956.2</v>
      </c>
      <c r="O122" s="4">
        <v>18886.37</v>
      </c>
      <c r="P122" s="36">
        <v>0</v>
      </c>
      <c r="Q122" s="5" t="s">
        <v>66</v>
      </c>
      <c r="R122" s="6" t="s">
        <v>67</v>
      </c>
      <c r="S122" s="7">
        <f t="shared" si="26"/>
        <v>43830</v>
      </c>
      <c r="T122" s="7">
        <f t="shared" si="27"/>
        <v>43830</v>
      </c>
      <c r="U122" s="8" t="s">
        <v>68</v>
      </c>
    </row>
    <row r="123" spans="1:21" s="36" customFormat="1">
      <c r="A123" s="36">
        <f t="shared" si="25"/>
        <v>2019</v>
      </c>
      <c r="B123" s="17">
        <v>43739</v>
      </c>
      <c r="C123" s="17">
        <v>43830</v>
      </c>
      <c r="D123" s="36" t="s">
        <v>59</v>
      </c>
      <c r="E123" s="36">
        <v>121</v>
      </c>
      <c r="F123" s="9" t="s">
        <v>178</v>
      </c>
      <c r="G123" s="9" t="s">
        <v>179</v>
      </c>
      <c r="H123" s="9" t="s">
        <v>180</v>
      </c>
      <c r="I123" s="36" t="s">
        <v>452</v>
      </c>
      <c r="J123" s="18" t="s">
        <v>453</v>
      </c>
      <c r="K123" s="17">
        <v>43756</v>
      </c>
      <c r="L123" s="17">
        <v>43778</v>
      </c>
      <c r="M123" s="9" t="s">
        <v>182</v>
      </c>
      <c r="N123" s="4">
        <v>28250.91</v>
      </c>
      <c r="O123" s="4">
        <v>21892.66</v>
      </c>
      <c r="P123" s="36">
        <v>0</v>
      </c>
      <c r="Q123" s="5" t="s">
        <v>66</v>
      </c>
      <c r="R123" s="6" t="s">
        <v>67</v>
      </c>
      <c r="S123" s="7">
        <f t="shared" si="26"/>
        <v>43830</v>
      </c>
      <c r="T123" s="7">
        <f t="shared" si="27"/>
        <v>43830</v>
      </c>
      <c r="U123" s="8" t="s">
        <v>68</v>
      </c>
    </row>
    <row r="124" spans="1:21" s="36" customFormat="1">
      <c r="A124" s="36">
        <f t="shared" si="25"/>
        <v>2019</v>
      </c>
      <c r="B124" s="17">
        <v>43739</v>
      </c>
      <c r="C124" s="17">
        <v>43830</v>
      </c>
      <c r="D124" s="36" t="s">
        <v>59</v>
      </c>
      <c r="E124" s="36">
        <v>121</v>
      </c>
      <c r="F124" s="9" t="s">
        <v>119</v>
      </c>
      <c r="G124" s="9" t="s">
        <v>120</v>
      </c>
      <c r="H124" s="9" t="s">
        <v>121</v>
      </c>
      <c r="I124" s="36" t="s">
        <v>454</v>
      </c>
      <c r="J124" s="18" t="s">
        <v>455</v>
      </c>
      <c r="K124" s="17">
        <v>43756</v>
      </c>
      <c r="L124" s="17">
        <v>43778</v>
      </c>
      <c r="M124" s="9" t="s">
        <v>186</v>
      </c>
      <c r="N124" s="4">
        <v>28250.91</v>
      </c>
      <c r="O124" s="4">
        <v>21892.66</v>
      </c>
      <c r="P124" s="36">
        <v>0</v>
      </c>
      <c r="Q124" s="5" t="s">
        <v>66</v>
      </c>
      <c r="R124" s="6" t="s">
        <v>67</v>
      </c>
      <c r="S124" s="7">
        <f t="shared" si="26"/>
        <v>43830</v>
      </c>
      <c r="T124" s="7">
        <f t="shared" si="27"/>
        <v>43830</v>
      </c>
      <c r="U124" s="8" t="s">
        <v>68</v>
      </c>
    </row>
    <row r="125" spans="1:21" s="36" customFormat="1">
      <c r="A125" s="36">
        <f t="shared" si="25"/>
        <v>2019</v>
      </c>
      <c r="B125" s="17">
        <v>43739</v>
      </c>
      <c r="C125" s="17">
        <v>43830</v>
      </c>
      <c r="D125" s="36" t="s">
        <v>59</v>
      </c>
      <c r="E125" s="36">
        <v>121</v>
      </c>
      <c r="F125" s="9" t="s">
        <v>427</v>
      </c>
      <c r="G125" s="9" t="s">
        <v>425</v>
      </c>
      <c r="H125" s="9" t="s">
        <v>426</v>
      </c>
      <c r="I125" s="37" t="s">
        <v>285</v>
      </c>
      <c r="J125" s="11" t="s">
        <v>286</v>
      </c>
      <c r="K125" s="17">
        <v>43782</v>
      </c>
      <c r="L125" s="17">
        <f>+K125</f>
        <v>43782</v>
      </c>
      <c r="M125" s="9" t="s">
        <v>104</v>
      </c>
      <c r="N125" s="4">
        <v>1540.2</v>
      </c>
      <c r="O125" s="4">
        <v>1454.35</v>
      </c>
      <c r="P125" s="36">
        <v>0</v>
      </c>
      <c r="Q125" s="5" t="s">
        <v>66</v>
      </c>
      <c r="R125" s="6" t="s">
        <v>67</v>
      </c>
      <c r="S125" s="7">
        <f t="shared" si="26"/>
        <v>43830</v>
      </c>
      <c r="T125" s="7">
        <f t="shared" si="27"/>
        <v>43830</v>
      </c>
      <c r="U125" s="8" t="s">
        <v>68</v>
      </c>
    </row>
    <row r="126" spans="1:21" s="36" customFormat="1">
      <c r="A126" s="36">
        <f t="shared" ref="A126:A130" si="28">YEAR(B126)</f>
        <v>2019</v>
      </c>
      <c r="B126" s="17">
        <v>43739</v>
      </c>
      <c r="C126" s="17">
        <v>43830</v>
      </c>
      <c r="D126" s="36" t="s">
        <v>59</v>
      </c>
      <c r="E126" s="36">
        <v>121</v>
      </c>
      <c r="F126" s="9" t="s">
        <v>456</v>
      </c>
      <c r="G126" s="9" t="s">
        <v>457</v>
      </c>
      <c r="H126" s="9" t="s">
        <v>358</v>
      </c>
      <c r="I126" s="37" t="s">
        <v>458</v>
      </c>
      <c r="J126" s="18" t="s">
        <v>460</v>
      </c>
      <c r="K126" s="17">
        <v>43754</v>
      </c>
      <c r="L126" s="17">
        <v>43754</v>
      </c>
      <c r="M126" s="9" t="s">
        <v>459</v>
      </c>
      <c r="N126" s="4">
        <v>5231.6499999999996</v>
      </c>
      <c r="O126" s="4">
        <v>4728.55</v>
      </c>
      <c r="P126" s="36">
        <v>0</v>
      </c>
      <c r="Q126" s="5" t="s">
        <v>66</v>
      </c>
      <c r="R126" s="6" t="s">
        <v>67</v>
      </c>
      <c r="S126" s="7">
        <f t="shared" ref="S126:S130" si="29">+C126</f>
        <v>43830</v>
      </c>
      <c r="T126" s="7">
        <f t="shared" ref="T126:T130" si="30">+S126</f>
        <v>43830</v>
      </c>
      <c r="U126" s="8" t="s">
        <v>68</v>
      </c>
    </row>
    <row r="127" spans="1:21" s="36" customFormat="1">
      <c r="A127" s="36">
        <f t="shared" si="28"/>
        <v>2019</v>
      </c>
      <c r="B127" s="17">
        <v>43739</v>
      </c>
      <c r="C127" s="17">
        <v>43830</v>
      </c>
      <c r="D127" s="36" t="s">
        <v>59</v>
      </c>
      <c r="E127" s="36">
        <v>121</v>
      </c>
      <c r="F127" s="9" t="s">
        <v>431</v>
      </c>
      <c r="G127" s="9" t="s">
        <v>432</v>
      </c>
      <c r="H127" s="9" t="s">
        <v>231</v>
      </c>
      <c r="I127" s="37" t="s">
        <v>461</v>
      </c>
      <c r="J127" s="18" t="s">
        <v>463</v>
      </c>
      <c r="K127" s="17">
        <v>43735</v>
      </c>
      <c r="L127" s="17">
        <v>43750</v>
      </c>
      <c r="M127" s="9" t="s">
        <v>462</v>
      </c>
      <c r="N127" s="4">
        <v>28250.91</v>
      </c>
      <c r="O127" s="4">
        <v>21892.66</v>
      </c>
      <c r="P127" s="36">
        <v>0</v>
      </c>
      <c r="Q127" s="5" t="s">
        <v>66</v>
      </c>
      <c r="R127" s="6" t="s">
        <v>67</v>
      </c>
      <c r="S127" s="7">
        <f t="shared" si="29"/>
        <v>43830</v>
      </c>
      <c r="T127" s="7">
        <f t="shared" si="30"/>
        <v>43830</v>
      </c>
      <c r="U127" s="8" t="s">
        <v>68</v>
      </c>
    </row>
    <row r="128" spans="1:21" s="36" customFormat="1">
      <c r="A128" s="36">
        <f t="shared" si="28"/>
        <v>2019</v>
      </c>
      <c r="B128" s="17">
        <v>43739</v>
      </c>
      <c r="C128" s="17">
        <v>43830</v>
      </c>
      <c r="D128" s="36" t="s">
        <v>59</v>
      </c>
      <c r="E128" s="36">
        <v>121</v>
      </c>
      <c r="F128" s="9" t="s">
        <v>464</v>
      </c>
      <c r="G128" s="9" t="s">
        <v>159</v>
      </c>
      <c r="H128" s="9" t="s">
        <v>160</v>
      </c>
      <c r="I128" s="37" t="s">
        <v>465</v>
      </c>
      <c r="J128" s="18" t="s">
        <v>466</v>
      </c>
      <c r="K128" s="17">
        <v>43777</v>
      </c>
      <c r="L128" s="17">
        <v>43805</v>
      </c>
      <c r="M128" s="9" t="s">
        <v>222</v>
      </c>
      <c r="N128" s="4">
        <v>33538.68</v>
      </c>
      <c r="O128" s="4">
        <v>25594.1</v>
      </c>
      <c r="P128" s="36">
        <v>0</v>
      </c>
      <c r="Q128" s="5" t="s">
        <v>66</v>
      </c>
      <c r="R128" s="6" t="s">
        <v>67</v>
      </c>
      <c r="S128" s="7">
        <f t="shared" si="29"/>
        <v>43830</v>
      </c>
      <c r="T128" s="7">
        <f t="shared" si="30"/>
        <v>43830</v>
      </c>
      <c r="U128" s="8" t="s">
        <v>68</v>
      </c>
    </row>
    <row r="129" spans="1:21" s="36" customFormat="1">
      <c r="A129" s="36">
        <f t="shared" si="28"/>
        <v>2019</v>
      </c>
      <c r="B129" s="17">
        <v>43739</v>
      </c>
      <c r="C129" s="17">
        <v>43830</v>
      </c>
      <c r="D129" s="36" t="s">
        <v>59</v>
      </c>
      <c r="E129" s="36">
        <v>121</v>
      </c>
      <c r="F129" s="9" t="s">
        <v>192</v>
      </c>
      <c r="G129" s="9" t="s">
        <v>193</v>
      </c>
      <c r="H129" s="9" t="s">
        <v>194</v>
      </c>
      <c r="I129" s="37" t="s">
        <v>467</v>
      </c>
      <c r="J129" s="18" t="s">
        <v>469</v>
      </c>
      <c r="K129" s="17">
        <v>43791</v>
      </c>
      <c r="L129" s="17">
        <v>43806</v>
      </c>
      <c r="M129" s="9" t="s">
        <v>468</v>
      </c>
      <c r="N129" s="4">
        <v>28250.91</v>
      </c>
      <c r="O129" s="4">
        <v>21892.66</v>
      </c>
      <c r="P129" s="36">
        <v>0</v>
      </c>
      <c r="Q129" s="5" t="s">
        <v>66</v>
      </c>
      <c r="R129" s="6" t="s">
        <v>67</v>
      </c>
      <c r="S129" s="7">
        <f t="shared" si="29"/>
        <v>43830</v>
      </c>
      <c r="T129" s="7">
        <f t="shared" si="30"/>
        <v>43830</v>
      </c>
      <c r="U129" s="8" t="s">
        <v>68</v>
      </c>
    </row>
    <row r="130" spans="1:21" s="36" customFormat="1">
      <c r="A130" s="36">
        <f t="shared" si="28"/>
        <v>2019</v>
      </c>
      <c r="B130" s="17">
        <v>43739</v>
      </c>
      <c r="C130" s="17">
        <v>43830</v>
      </c>
      <c r="D130" s="36" t="s">
        <v>59</v>
      </c>
      <c r="E130" s="36">
        <v>121</v>
      </c>
      <c r="F130" s="9" t="s">
        <v>470</v>
      </c>
      <c r="G130" s="9" t="s">
        <v>98</v>
      </c>
      <c r="H130" s="9" t="s">
        <v>131</v>
      </c>
      <c r="I130" s="37" t="s">
        <v>471</v>
      </c>
      <c r="J130" s="18" t="s">
        <v>472</v>
      </c>
      <c r="K130" s="17">
        <v>43791</v>
      </c>
      <c r="L130" s="17">
        <v>43806</v>
      </c>
      <c r="M130" s="9" t="s">
        <v>133</v>
      </c>
      <c r="N130" s="4">
        <v>28250.91</v>
      </c>
      <c r="O130" s="4">
        <v>21892.66</v>
      </c>
      <c r="P130" s="36">
        <v>0</v>
      </c>
      <c r="Q130" s="5" t="s">
        <v>66</v>
      </c>
      <c r="R130" s="6" t="s">
        <v>67</v>
      </c>
      <c r="S130" s="7">
        <f t="shared" si="29"/>
        <v>43830</v>
      </c>
      <c r="T130" s="7">
        <f t="shared" si="30"/>
        <v>43830</v>
      </c>
      <c r="U130" s="8" t="s">
        <v>68</v>
      </c>
    </row>
    <row r="131" spans="1:21" s="38" customFormat="1">
      <c r="A131" s="38">
        <v>2020</v>
      </c>
      <c r="B131" s="17">
        <v>43831</v>
      </c>
      <c r="C131" s="17">
        <v>43921</v>
      </c>
      <c r="D131" s="38" t="s">
        <v>59</v>
      </c>
      <c r="E131" s="38">
        <v>121</v>
      </c>
      <c r="F131" s="9" t="s">
        <v>473</v>
      </c>
      <c r="G131" s="9" t="s">
        <v>474</v>
      </c>
      <c r="H131" s="9" t="s">
        <v>474</v>
      </c>
      <c r="I131" s="40" t="s">
        <v>475</v>
      </c>
      <c r="J131" s="11" t="s">
        <v>499</v>
      </c>
      <c r="K131" s="17">
        <v>43846</v>
      </c>
      <c r="L131" s="17">
        <v>43854</v>
      </c>
      <c r="M131" s="9" t="s">
        <v>476</v>
      </c>
      <c r="N131" s="4">
        <v>12555.96</v>
      </c>
      <c r="O131" s="4">
        <v>10499.13</v>
      </c>
      <c r="P131" s="38">
        <v>0</v>
      </c>
      <c r="Q131" s="5" t="s">
        <v>66</v>
      </c>
      <c r="R131" s="6" t="s">
        <v>67</v>
      </c>
      <c r="S131" s="7">
        <f t="shared" ref="S131:S133" si="31">+C131</f>
        <v>43921</v>
      </c>
      <c r="T131" s="7">
        <f t="shared" ref="T131:T133" si="32">+S131</f>
        <v>43921</v>
      </c>
      <c r="U131" s="8" t="s">
        <v>68</v>
      </c>
    </row>
    <row r="132" spans="1:21" s="38" customFormat="1">
      <c r="A132" s="39">
        <v>2020</v>
      </c>
      <c r="B132" s="17">
        <v>43831</v>
      </c>
      <c r="C132" s="17">
        <v>43921</v>
      </c>
      <c r="D132" s="39" t="s">
        <v>59</v>
      </c>
      <c r="E132" s="39">
        <v>121</v>
      </c>
      <c r="F132" s="9" t="s">
        <v>119</v>
      </c>
      <c r="G132" s="9" t="s">
        <v>120</v>
      </c>
      <c r="H132" s="9" t="s">
        <v>121</v>
      </c>
      <c r="I132" s="39" t="s">
        <v>477</v>
      </c>
      <c r="J132" s="18" t="s">
        <v>496</v>
      </c>
      <c r="K132" s="17">
        <v>43806</v>
      </c>
      <c r="L132" s="17">
        <v>43855</v>
      </c>
      <c r="M132" s="9" t="s">
        <v>123</v>
      </c>
      <c r="N132" s="4">
        <v>33538.68</v>
      </c>
      <c r="O132" s="4">
        <v>25594.1</v>
      </c>
      <c r="P132" s="38">
        <v>0</v>
      </c>
      <c r="Q132" s="5" t="s">
        <v>66</v>
      </c>
      <c r="R132" s="6" t="s">
        <v>67</v>
      </c>
      <c r="S132" s="7">
        <f t="shared" si="31"/>
        <v>43921</v>
      </c>
      <c r="T132" s="7">
        <f t="shared" si="32"/>
        <v>43921</v>
      </c>
      <c r="U132" s="8" t="s">
        <v>68</v>
      </c>
    </row>
    <row r="133" spans="1:21" s="38" customFormat="1">
      <c r="A133" s="39">
        <v>2020</v>
      </c>
      <c r="B133" s="17">
        <v>43831</v>
      </c>
      <c r="C133" s="17">
        <v>43921</v>
      </c>
      <c r="D133" s="39" t="s">
        <v>59</v>
      </c>
      <c r="E133" s="39">
        <v>121</v>
      </c>
      <c r="F133" s="9" t="s">
        <v>470</v>
      </c>
      <c r="G133" s="9" t="s">
        <v>98</v>
      </c>
      <c r="H133" s="9" t="s">
        <v>131</v>
      </c>
      <c r="I133" s="40" t="s">
        <v>478</v>
      </c>
      <c r="J133" s="18" t="s">
        <v>498</v>
      </c>
      <c r="K133" s="17">
        <v>43840</v>
      </c>
      <c r="L133" s="17">
        <v>43855</v>
      </c>
      <c r="M133" s="9" t="s">
        <v>100</v>
      </c>
      <c r="N133" s="4">
        <v>28250.91</v>
      </c>
      <c r="O133" s="4">
        <v>21892.66</v>
      </c>
      <c r="P133" s="38">
        <v>0</v>
      </c>
      <c r="Q133" s="5" t="s">
        <v>66</v>
      </c>
      <c r="R133" s="6" t="s">
        <v>67</v>
      </c>
      <c r="S133" s="7">
        <f t="shared" si="31"/>
        <v>43921</v>
      </c>
      <c r="T133" s="7">
        <f t="shared" si="32"/>
        <v>43921</v>
      </c>
      <c r="U133" s="8" t="s">
        <v>68</v>
      </c>
    </row>
    <row r="134" spans="1:21">
      <c r="A134" s="39">
        <v>2020</v>
      </c>
      <c r="B134" s="17">
        <v>43831</v>
      </c>
      <c r="C134" s="17">
        <v>43921</v>
      </c>
      <c r="D134" s="40" t="s">
        <v>58</v>
      </c>
      <c r="E134" s="39">
        <v>331</v>
      </c>
      <c r="F134" s="9" t="s">
        <v>60</v>
      </c>
      <c r="G134" s="9" t="s">
        <v>61</v>
      </c>
      <c r="H134" s="9" t="s">
        <v>62</v>
      </c>
      <c r="I134" s="40" t="s">
        <v>479</v>
      </c>
      <c r="J134" s="11" t="s">
        <v>500</v>
      </c>
      <c r="K134" s="17">
        <v>43831</v>
      </c>
      <c r="L134" s="17">
        <v>44196</v>
      </c>
      <c r="M134" s="39" t="s">
        <v>65</v>
      </c>
      <c r="N134" s="4">
        <v>21344</v>
      </c>
      <c r="O134" s="4">
        <v>19504</v>
      </c>
      <c r="P134" s="39">
        <v>0</v>
      </c>
      <c r="Q134" s="5" t="s">
        <v>66</v>
      </c>
      <c r="R134" s="6" t="s">
        <v>67</v>
      </c>
      <c r="S134" s="7">
        <f t="shared" ref="S134" si="33">+C134</f>
        <v>43921</v>
      </c>
      <c r="T134" s="7">
        <f t="shared" ref="T134" si="34">+S134</f>
        <v>43921</v>
      </c>
      <c r="U134" s="8" t="s">
        <v>68</v>
      </c>
    </row>
    <row r="135" spans="1:21">
      <c r="A135" s="39">
        <v>2020</v>
      </c>
      <c r="B135" s="17">
        <v>43831</v>
      </c>
      <c r="C135" s="17">
        <v>43921</v>
      </c>
      <c r="D135" s="39" t="s">
        <v>59</v>
      </c>
      <c r="E135" s="39">
        <v>121</v>
      </c>
      <c r="F135" s="9" t="s">
        <v>134</v>
      </c>
      <c r="G135" s="9" t="s">
        <v>135</v>
      </c>
      <c r="H135" s="9" t="s">
        <v>136</v>
      </c>
      <c r="I135" s="40" t="s">
        <v>480</v>
      </c>
      <c r="J135" s="11" t="s">
        <v>497</v>
      </c>
      <c r="K135" s="17">
        <v>43840</v>
      </c>
      <c r="L135" s="17">
        <v>43855</v>
      </c>
      <c r="M135" s="39" t="s">
        <v>481</v>
      </c>
      <c r="N135" s="4">
        <v>28250.91</v>
      </c>
      <c r="O135" s="4">
        <v>21892.66</v>
      </c>
      <c r="P135" s="39">
        <v>0</v>
      </c>
      <c r="Q135" s="5" t="s">
        <v>66</v>
      </c>
      <c r="R135" s="6" t="s">
        <v>67</v>
      </c>
      <c r="S135" s="7">
        <f t="shared" ref="S135:S141" si="35">+C135</f>
        <v>43921</v>
      </c>
      <c r="T135" s="7">
        <f t="shared" ref="T135:T141" si="36">+S135</f>
        <v>43921</v>
      </c>
      <c r="U135" s="8" t="s">
        <v>68</v>
      </c>
    </row>
    <row r="136" spans="1:21">
      <c r="A136" s="39">
        <v>2020</v>
      </c>
      <c r="B136" s="17">
        <v>43831</v>
      </c>
      <c r="C136" s="17">
        <v>43921</v>
      </c>
      <c r="D136" s="39" t="s">
        <v>58</v>
      </c>
      <c r="E136" s="39">
        <v>331</v>
      </c>
      <c r="F136" s="9" t="s">
        <v>60</v>
      </c>
      <c r="G136" s="9" t="s">
        <v>61</v>
      </c>
      <c r="H136" s="9" t="s">
        <v>62</v>
      </c>
      <c r="I136" s="40" t="s">
        <v>479</v>
      </c>
      <c r="J136" s="11" t="s">
        <v>500</v>
      </c>
      <c r="K136" s="17">
        <v>43831</v>
      </c>
      <c r="L136" s="17">
        <v>44196</v>
      </c>
      <c r="M136" s="39" t="s">
        <v>65</v>
      </c>
      <c r="N136" s="4">
        <v>21344</v>
      </c>
      <c r="O136" s="4">
        <v>19504</v>
      </c>
      <c r="P136" s="39">
        <v>0</v>
      </c>
      <c r="Q136" s="5" t="s">
        <v>66</v>
      </c>
      <c r="R136" s="6" t="s">
        <v>67</v>
      </c>
      <c r="S136" s="7">
        <f t="shared" si="35"/>
        <v>43921</v>
      </c>
      <c r="T136" s="7">
        <f t="shared" si="36"/>
        <v>43921</v>
      </c>
      <c r="U136" s="8" t="s">
        <v>68</v>
      </c>
    </row>
    <row r="137" spans="1:21">
      <c r="A137" s="39">
        <v>2020</v>
      </c>
      <c r="B137" s="17">
        <v>43831</v>
      </c>
      <c r="C137" s="17">
        <v>43921</v>
      </c>
      <c r="D137" s="39" t="s">
        <v>59</v>
      </c>
      <c r="E137" s="39">
        <v>121</v>
      </c>
      <c r="F137" s="9" t="s">
        <v>427</v>
      </c>
      <c r="G137" s="9" t="s">
        <v>425</v>
      </c>
      <c r="H137" s="9" t="s">
        <v>426</v>
      </c>
      <c r="I137" s="40" t="s">
        <v>285</v>
      </c>
      <c r="J137" s="11" t="s">
        <v>286</v>
      </c>
      <c r="K137" s="17">
        <v>43889</v>
      </c>
      <c r="L137" s="17">
        <v>43889</v>
      </c>
      <c r="M137" s="9" t="s">
        <v>104</v>
      </c>
      <c r="N137" s="4">
        <v>1848.3</v>
      </c>
      <c r="O137" s="4">
        <v>1742.73</v>
      </c>
      <c r="P137" s="39">
        <v>0</v>
      </c>
      <c r="Q137" s="5" t="s">
        <v>66</v>
      </c>
      <c r="R137" s="6" t="s">
        <v>67</v>
      </c>
      <c r="S137" s="7">
        <f t="shared" si="35"/>
        <v>43921</v>
      </c>
      <c r="T137" s="7">
        <f t="shared" si="36"/>
        <v>43921</v>
      </c>
      <c r="U137" s="8" t="s">
        <v>68</v>
      </c>
    </row>
    <row r="138" spans="1:21">
      <c r="A138" s="39">
        <v>2020</v>
      </c>
      <c r="B138" s="17">
        <v>43831</v>
      </c>
      <c r="C138" s="17">
        <v>43921</v>
      </c>
      <c r="D138" s="39" t="s">
        <v>59</v>
      </c>
      <c r="E138" s="39">
        <v>121</v>
      </c>
      <c r="F138" s="9" t="s">
        <v>69</v>
      </c>
      <c r="G138" s="9" t="s">
        <v>70</v>
      </c>
      <c r="H138" s="9" t="s">
        <v>71</v>
      </c>
      <c r="I138" s="40" t="s">
        <v>482</v>
      </c>
      <c r="J138" s="11" t="s">
        <v>501</v>
      </c>
      <c r="K138" s="17">
        <v>43868</v>
      </c>
      <c r="L138" s="17">
        <v>43883</v>
      </c>
      <c r="M138" s="9" t="s">
        <v>483</v>
      </c>
      <c r="N138" s="4">
        <v>28250.91</v>
      </c>
      <c r="O138" s="4">
        <v>21892.66</v>
      </c>
      <c r="P138" s="39">
        <v>0</v>
      </c>
      <c r="Q138" s="5" t="s">
        <v>66</v>
      </c>
      <c r="R138" s="6" t="s">
        <v>67</v>
      </c>
      <c r="S138" s="7">
        <f t="shared" si="35"/>
        <v>43921</v>
      </c>
      <c r="T138" s="7">
        <f t="shared" si="36"/>
        <v>43921</v>
      </c>
      <c r="U138" s="8" t="s">
        <v>68</v>
      </c>
    </row>
    <row r="139" spans="1:21">
      <c r="A139" s="39">
        <v>2020</v>
      </c>
      <c r="B139" s="17">
        <v>43831</v>
      </c>
      <c r="C139" s="17">
        <v>43921</v>
      </c>
      <c r="D139" s="39" t="s">
        <v>59</v>
      </c>
      <c r="E139" s="39">
        <v>121</v>
      </c>
      <c r="F139" s="9" t="s">
        <v>484</v>
      </c>
      <c r="G139" s="9" t="s">
        <v>485</v>
      </c>
      <c r="H139" s="9" t="s">
        <v>231</v>
      </c>
      <c r="I139" s="40" t="s">
        <v>486</v>
      </c>
      <c r="J139" s="11" t="s">
        <v>502</v>
      </c>
      <c r="K139" s="17">
        <v>43868</v>
      </c>
      <c r="L139" s="17">
        <v>43883</v>
      </c>
      <c r="M139" s="9" t="s">
        <v>487</v>
      </c>
      <c r="N139" s="4">
        <v>28250.91</v>
      </c>
      <c r="O139" s="4">
        <v>21892.66</v>
      </c>
      <c r="P139" s="39">
        <v>0</v>
      </c>
      <c r="Q139" s="5" t="s">
        <v>66</v>
      </c>
      <c r="R139" s="6" t="s">
        <v>67</v>
      </c>
      <c r="S139" s="7">
        <f t="shared" si="35"/>
        <v>43921</v>
      </c>
      <c r="T139" s="7">
        <f t="shared" si="36"/>
        <v>43921</v>
      </c>
      <c r="U139" s="8" t="s">
        <v>68</v>
      </c>
    </row>
    <row r="140" spans="1:21">
      <c r="A140" s="39">
        <v>2020</v>
      </c>
      <c r="B140" s="17">
        <v>43831</v>
      </c>
      <c r="C140" s="17">
        <v>43921</v>
      </c>
      <c r="D140" s="39" t="s">
        <v>59</v>
      </c>
      <c r="E140" s="39">
        <v>121</v>
      </c>
      <c r="F140" s="9" t="s">
        <v>213</v>
      </c>
      <c r="G140" s="9" t="s">
        <v>270</v>
      </c>
      <c r="H140" s="9" t="s">
        <v>271</v>
      </c>
      <c r="I140" s="40" t="s">
        <v>488</v>
      </c>
      <c r="J140" s="11" t="s">
        <v>503</v>
      </c>
      <c r="K140" s="17">
        <v>43868</v>
      </c>
      <c r="L140" s="17">
        <v>43890</v>
      </c>
      <c r="M140" s="9" t="s">
        <v>277</v>
      </c>
      <c r="N140" s="4">
        <v>33538.68</v>
      </c>
      <c r="O140" s="4">
        <v>25594.1</v>
      </c>
      <c r="P140" s="39">
        <v>0</v>
      </c>
      <c r="Q140" s="5" t="s">
        <v>66</v>
      </c>
      <c r="R140" s="6" t="s">
        <v>67</v>
      </c>
      <c r="S140" s="7">
        <f t="shared" si="35"/>
        <v>43921</v>
      </c>
      <c r="T140" s="7">
        <f t="shared" si="36"/>
        <v>43921</v>
      </c>
      <c r="U140" s="8" t="s">
        <v>68</v>
      </c>
    </row>
    <row r="141" spans="1:21">
      <c r="A141" s="39">
        <v>2020</v>
      </c>
      <c r="B141" s="17">
        <v>43831</v>
      </c>
      <c r="C141" s="17">
        <v>43921</v>
      </c>
      <c r="D141" s="39" t="s">
        <v>58</v>
      </c>
      <c r="E141" s="39">
        <v>331</v>
      </c>
      <c r="F141" s="9" t="s">
        <v>60</v>
      </c>
      <c r="G141" s="9" t="s">
        <v>61</v>
      </c>
      <c r="H141" s="9" t="s">
        <v>62</v>
      </c>
      <c r="I141" s="40" t="s">
        <v>479</v>
      </c>
      <c r="J141" s="11" t="s">
        <v>500</v>
      </c>
      <c r="K141" s="17">
        <v>43831</v>
      </c>
      <c r="L141" s="17">
        <v>44196</v>
      </c>
      <c r="M141" s="39" t="s">
        <v>65</v>
      </c>
      <c r="N141" s="4">
        <v>21344</v>
      </c>
      <c r="O141" s="4">
        <v>19504</v>
      </c>
      <c r="P141" s="39">
        <v>0</v>
      </c>
      <c r="Q141" s="5" t="s">
        <v>66</v>
      </c>
      <c r="R141" s="6" t="s">
        <v>67</v>
      </c>
      <c r="S141" s="7">
        <f t="shared" si="35"/>
        <v>43921</v>
      </c>
      <c r="T141" s="7">
        <f t="shared" si="36"/>
        <v>43921</v>
      </c>
      <c r="U141" s="8" t="s">
        <v>68</v>
      </c>
    </row>
    <row r="142" spans="1:21">
      <c r="A142" s="39">
        <v>2020</v>
      </c>
      <c r="B142" s="17">
        <v>43831</v>
      </c>
      <c r="C142" s="17">
        <v>43921</v>
      </c>
      <c r="D142" s="39" t="s">
        <v>59</v>
      </c>
      <c r="E142" s="39">
        <v>121</v>
      </c>
      <c r="F142" s="9" t="s">
        <v>489</v>
      </c>
      <c r="G142" s="9" t="s">
        <v>490</v>
      </c>
      <c r="H142" s="9" t="s">
        <v>491</v>
      </c>
      <c r="I142" s="40" t="s">
        <v>492</v>
      </c>
      <c r="J142" s="11" t="s">
        <v>504</v>
      </c>
      <c r="K142" s="17">
        <v>43889</v>
      </c>
      <c r="L142" s="17">
        <v>43890</v>
      </c>
      <c r="M142" s="9" t="s">
        <v>493</v>
      </c>
      <c r="N142" s="4">
        <v>15694.95</v>
      </c>
      <c r="O142" s="4">
        <v>13635.96</v>
      </c>
      <c r="P142" s="39">
        <v>0</v>
      </c>
      <c r="Q142" s="5" t="s">
        <v>66</v>
      </c>
      <c r="R142" s="6" t="s">
        <v>67</v>
      </c>
      <c r="S142" s="7">
        <f t="shared" ref="S142:S144" si="37">+C142</f>
        <v>43921</v>
      </c>
      <c r="T142" s="7">
        <f t="shared" ref="T142:T144" si="38">+S142</f>
        <v>43921</v>
      </c>
      <c r="U142" s="8" t="s">
        <v>68</v>
      </c>
    </row>
    <row r="143" spans="1:21">
      <c r="A143" s="39">
        <v>2020</v>
      </c>
      <c r="B143" s="17">
        <v>43831</v>
      </c>
      <c r="C143" s="17">
        <v>43921</v>
      </c>
      <c r="D143" s="39" t="s">
        <v>59</v>
      </c>
      <c r="E143" s="39">
        <v>121</v>
      </c>
      <c r="F143" s="9" t="s">
        <v>489</v>
      </c>
      <c r="G143" s="9" t="s">
        <v>432</v>
      </c>
      <c r="H143" s="9" t="s">
        <v>231</v>
      </c>
      <c r="I143" s="40" t="s">
        <v>494</v>
      </c>
      <c r="J143" s="11" t="s">
        <v>505</v>
      </c>
      <c r="K143" s="17">
        <v>43896</v>
      </c>
      <c r="L143" s="17">
        <v>43896</v>
      </c>
      <c r="M143" s="9" t="s">
        <v>495</v>
      </c>
      <c r="N143" s="4">
        <v>7847.48</v>
      </c>
      <c r="O143" s="4">
        <v>7239.57</v>
      </c>
      <c r="P143" s="39">
        <v>0</v>
      </c>
      <c r="Q143" s="5" t="s">
        <v>66</v>
      </c>
      <c r="R143" s="6" t="s">
        <v>67</v>
      </c>
      <c r="S143" s="7">
        <f t="shared" si="37"/>
        <v>43921</v>
      </c>
      <c r="T143" s="7">
        <f t="shared" si="38"/>
        <v>43921</v>
      </c>
      <c r="U143" s="8" t="s">
        <v>68</v>
      </c>
    </row>
    <row r="144" spans="1:21">
      <c r="A144" s="41">
        <v>2020</v>
      </c>
      <c r="B144" s="17">
        <v>43922</v>
      </c>
      <c r="C144" s="17">
        <v>44012</v>
      </c>
      <c r="D144" s="41" t="s">
        <v>59</v>
      </c>
      <c r="E144" s="9">
        <v>334</v>
      </c>
      <c r="F144" s="9" t="s">
        <v>175</v>
      </c>
      <c r="G144" s="9" t="s">
        <v>176</v>
      </c>
      <c r="H144" s="9" t="s">
        <v>88</v>
      </c>
      <c r="I144" s="9" t="s">
        <v>506</v>
      </c>
      <c r="J144" s="11" t="s">
        <v>286</v>
      </c>
      <c r="K144" s="17">
        <v>43945</v>
      </c>
      <c r="L144" s="17">
        <v>43967</v>
      </c>
      <c r="M144" s="41" t="s">
        <v>507</v>
      </c>
      <c r="N144" s="4">
        <v>32770.1</v>
      </c>
      <c r="O144" s="4">
        <v>29945.1</v>
      </c>
      <c r="P144" s="41">
        <v>0</v>
      </c>
      <c r="Q144" s="5" t="s">
        <v>66</v>
      </c>
      <c r="R144" s="6" t="s">
        <v>67</v>
      </c>
      <c r="S144" s="7">
        <f t="shared" si="37"/>
        <v>44012</v>
      </c>
      <c r="T144" s="7">
        <f t="shared" si="38"/>
        <v>44012</v>
      </c>
      <c r="U144" s="8" t="s">
        <v>68</v>
      </c>
    </row>
    <row r="145" spans="1:22">
      <c r="A145" s="41">
        <v>2020</v>
      </c>
      <c r="B145" s="17">
        <v>43922</v>
      </c>
      <c r="C145" s="17">
        <v>44012</v>
      </c>
      <c r="D145" s="41" t="s">
        <v>59</v>
      </c>
      <c r="E145" s="41">
        <v>121</v>
      </c>
      <c r="F145" s="9" t="s">
        <v>292</v>
      </c>
      <c r="G145" s="9" t="s">
        <v>293</v>
      </c>
      <c r="H145" s="9" t="s">
        <v>294</v>
      </c>
      <c r="I145" s="9" t="s">
        <v>509</v>
      </c>
      <c r="J145" s="11" t="s">
        <v>286</v>
      </c>
      <c r="K145" s="17">
        <v>43963</v>
      </c>
      <c r="L145" s="17">
        <v>43964</v>
      </c>
      <c r="M145" s="41" t="s">
        <v>516</v>
      </c>
      <c r="N145" s="4">
        <v>7690.48</v>
      </c>
      <c r="O145" s="4">
        <v>6685.97</v>
      </c>
      <c r="P145" s="41">
        <v>0</v>
      </c>
      <c r="Q145" s="5" t="s">
        <v>66</v>
      </c>
      <c r="R145" s="6" t="s">
        <v>67</v>
      </c>
      <c r="S145" s="7">
        <f t="shared" ref="S145:S150" si="39">+C145</f>
        <v>44012</v>
      </c>
      <c r="T145" s="7">
        <f t="shared" ref="T145:T150" si="40">+S145</f>
        <v>44012</v>
      </c>
      <c r="U145" s="8" t="s">
        <v>68</v>
      </c>
    </row>
    <row r="146" spans="1:22">
      <c r="A146" s="41">
        <v>2020</v>
      </c>
      <c r="B146" s="17">
        <v>43922</v>
      </c>
      <c r="C146" s="17">
        <v>44012</v>
      </c>
      <c r="D146" s="41" t="s">
        <v>59</v>
      </c>
      <c r="E146" s="41">
        <v>121</v>
      </c>
      <c r="F146" s="41" t="s">
        <v>357</v>
      </c>
      <c r="G146" s="41" t="s">
        <v>179</v>
      </c>
      <c r="H146" s="41" t="s">
        <v>358</v>
      </c>
      <c r="I146" s="9" t="s">
        <v>510</v>
      </c>
      <c r="J146" s="11" t="s">
        <v>286</v>
      </c>
      <c r="K146" s="17">
        <v>43965</v>
      </c>
      <c r="L146" s="17">
        <v>43966</v>
      </c>
      <c r="M146" s="41" t="s">
        <v>518</v>
      </c>
      <c r="N146" s="4">
        <v>7690.48</v>
      </c>
      <c r="O146" s="4">
        <v>6685.97</v>
      </c>
      <c r="P146" s="41">
        <v>0</v>
      </c>
      <c r="Q146" s="5" t="s">
        <v>66</v>
      </c>
      <c r="R146" s="6" t="s">
        <v>67</v>
      </c>
      <c r="S146" s="7">
        <f t="shared" si="39"/>
        <v>44012</v>
      </c>
      <c r="T146" s="7">
        <f t="shared" si="40"/>
        <v>44012</v>
      </c>
      <c r="U146" s="8" t="s">
        <v>68</v>
      </c>
    </row>
    <row r="147" spans="1:22">
      <c r="A147" s="41">
        <v>2020</v>
      </c>
      <c r="B147" s="17">
        <v>43922</v>
      </c>
      <c r="C147" s="17">
        <v>44012</v>
      </c>
      <c r="D147" s="41" t="s">
        <v>59</v>
      </c>
      <c r="E147" s="9">
        <v>121</v>
      </c>
      <c r="F147" s="9" t="s">
        <v>92</v>
      </c>
      <c r="G147" s="9" t="s">
        <v>93</v>
      </c>
      <c r="H147" s="9" t="s">
        <v>94</v>
      </c>
      <c r="I147" s="9" t="s">
        <v>511</v>
      </c>
      <c r="J147" s="11" t="s">
        <v>286</v>
      </c>
      <c r="K147" s="17">
        <v>43957</v>
      </c>
      <c r="L147" s="17">
        <v>43958</v>
      </c>
      <c r="M147" s="41" t="s">
        <v>517</v>
      </c>
      <c r="N147" s="4">
        <v>7690.48</v>
      </c>
      <c r="O147" s="4">
        <v>6685.97</v>
      </c>
      <c r="P147" s="41">
        <v>0</v>
      </c>
      <c r="Q147" s="5" t="s">
        <v>66</v>
      </c>
      <c r="R147" s="6" t="s">
        <v>67</v>
      </c>
      <c r="S147" s="7">
        <f t="shared" si="39"/>
        <v>44012</v>
      </c>
      <c r="T147" s="7">
        <f t="shared" si="40"/>
        <v>44012</v>
      </c>
      <c r="U147" s="8" t="s">
        <v>68</v>
      </c>
    </row>
    <row r="148" spans="1:22">
      <c r="A148" s="41">
        <v>2020</v>
      </c>
      <c r="B148" s="17">
        <v>43922</v>
      </c>
      <c r="C148" s="17">
        <v>44012</v>
      </c>
      <c r="D148" s="41" t="s">
        <v>59</v>
      </c>
      <c r="E148" s="41">
        <v>121</v>
      </c>
      <c r="F148" s="9" t="s">
        <v>431</v>
      </c>
      <c r="G148" s="9" t="s">
        <v>432</v>
      </c>
      <c r="H148" s="9" t="s">
        <v>231</v>
      </c>
      <c r="I148" s="9" t="s">
        <v>512</v>
      </c>
      <c r="J148" s="11" t="s">
        <v>286</v>
      </c>
      <c r="K148" s="17">
        <v>43959</v>
      </c>
      <c r="L148" s="17">
        <v>43962</v>
      </c>
      <c r="M148" s="41" t="s">
        <v>519</v>
      </c>
      <c r="N148" s="4">
        <v>7690.48</v>
      </c>
      <c r="O148" s="4">
        <v>6685.97</v>
      </c>
      <c r="P148" s="41">
        <v>0</v>
      </c>
      <c r="Q148" s="5" t="s">
        <v>66</v>
      </c>
      <c r="R148" s="6" t="s">
        <v>67</v>
      </c>
      <c r="S148" s="7">
        <f t="shared" si="39"/>
        <v>44012</v>
      </c>
      <c r="T148" s="7">
        <f t="shared" si="40"/>
        <v>44012</v>
      </c>
      <c r="U148" s="8" t="s">
        <v>68</v>
      </c>
    </row>
    <row r="149" spans="1:22">
      <c r="A149" s="41">
        <v>2020</v>
      </c>
      <c r="B149" s="17">
        <v>43922</v>
      </c>
      <c r="C149" s="17">
        <v>44012</v>
      </c>
      <c r="D149" s="41" t="s">
        <v>59</v>
      </c>
      <c r="E149" s="41">
        <v>121</v>
      </c>
      <c r="F149" s="9" t="s">
        <v>508</v>
      </c>
      <c r="G149" s="9" t="s">
        <v>485</v>
      </c>
      <c r="H149" s="9" t="s">
        <v>89</v>
      </c>
      <c r="I149" s="9" t="s">
        <v>513</v>
      </c>
      <c r="J149" s="11" t="s">
        <v>286</v>
      </c>
      <c r="K149" s="17">
        <v>43969</v>
      </c>
      <c r="L149" s="17">
        <v>43970</v>
      </c>
      <c r="M149" s="41" t="s">
        <v>520</v>
      </c>
      <c r="N149" s="4">
        <v>7690.48</v>
      </c>
      <c r="O149" s="4">
        <v>6685.97</v>
      </c>
      <c r="P149" s="41">
        <v>0</v>
      </c>
      <c r="Q149" s="5" t="s">
        <v>66</v>
      </c>
      <c r="R149" s="6" t="s">
        <v>67</v>
      </c>
      <c r="S149" s="7">
        <f t="shared" si="39"/>
        <v>44012</v>
      </c>
      <c r="T149" s="7">
        <f t="shared" si="40"/>
        <v>44012</v>
      </c>
      <c r="U149" s="8" t="s">
        <v>68</v>
      </c>
    </row>
    <row r="150" spans="1:22">
      <c r="A150" s="41">
        <v>2020</v>
      </c>
      <c r="B150" s="17">
        <v>43922</v>
      </c>
      <c r="C150" s="17">
        <v>44012</v>
      </c>
      <c r="D150" s="41" t="s">
        <v>59</v>
      </c>
      <c r="E150" s="41">
        <v>121</v>
      </c>
      <c r="F150" s="9" t="s">
        <v>178</v>
      </c>
      <c r="G150" s="9" t="s">
        <v>179</v>
      </c>
      <c r="H150" s="9" t="s">
        <v>515</v>
      </c>
      <c r="I150" s="9" t="s">
        <v>514</v>
      </c>
      <c r="J150" s="11" t="s">
        <v>286</v>
      </c>
      <c r="K150" s="17">
        <v>43972</v>
      </c>
      <c r="L150" s="17">
        <v>43973</v>
      </c>
      <c r="M150" s="41" t="s">
        <v>521</v>
      </c>
      <c r="N150" s="4">
        <v>7690.48</v>
      </c>
      <c r="O150" s="4">
        <v>6685.97</v>
      </c>
      <c r="P150" s="41">
        <v>0</v>
      </c>
      <c r="Q150" s="5" t="s">
        <v>66</v>
      </c>
      <c r="R150" s="6" t="s">
        <v>67</v>
      </c>
      <c r="S150" s="7">
        <f t="shared" si="39"/>
        <v>44012</v>
      </c>
      <c r="T150" s="7">
        <f t="shared" si="40"/>
        <v>44012</v>
      </c>
      <c r="U150" s="8" t="s">
        <v>68</v>
      </c>
    </row>
    <row r="151" spans="1:22" s="47" customFormat="1">
      <c r="A151" s="47">
        <v>2020</v>
      </c>
      <c r="B151" s="48">
        <v>44013</v>
      </c>
      <c r="C151" s="48">
        <v>44104</v>
      </c>
      <c r="D151" s="47" t="s">
        <v>59</v>
      </c>
      <c r="E151" s="47">
        <v>121</v>
      </c>
      <c r="F151" s="9" t="s">
        <v>213</v>
      </c>
      <c r="G151" s="9" t="s">
        <v>189</v>
      </c>
      <c r="H151" s="9" t="s">
        <v>71</v>
      </c>
      <c r="I151" s="9" t="s">
        <v>522</v>
      </c>
      <c r="J151" s="12" t="s">
        <v>286</v>
      </c>
      <c r="K151" s="48">
        <v>44078</v>
      </c>
      <c r="L151" s="48">
        <v>44100</v>
      </c>
      <c r="M151" s="47" t="s">
        <v>523</v>
      </c>
      <c r="N151" s="49">
        <v>40246.400000000001</v>
      </c>
      <c r="O151" s="50">
        <f>+N151*0.76</f>
        <v>30587.264000000003</v>
      </c>
      <c r="P151" s="47">
        <v>0</v>
      </c>
      <c r="Q151" s="51" t="s">
        <v>66</v>
      </c>
      <c r="R151" s="6" t="s">
        <v>67</v>
      </c>
      <c r="S151" s="52">
        <f t="shared" ref="S151:S169" si="41">+C151</f>
        <v>44104</v>
      </c>
      <c r="T151" s="52">
        <f t="shared" ref="T151:T169" si="42">+S151</f>
        <v>44104</v>
      </c>
      <c r="U151" s="53" t="s">
        <v>68</v>
      </c>
    </row>
    <row r="152" spans="1:22">
      <c r="A152" s="42">
        <v>2020</v>
      </c>
      <c r="B152" s="17">
        <v>44013</v>
      </c>
      <c r="C152" s="17">
        <v>44104</v>
      </c>
      <c r="D152" s="42" t="s">
        <v>59</v>
      </c>
      <c r="E152">
        <v>121</v>
      </c>
      <c r="F152" s="9" t="s">
        <v>328</v>
      </c>
      <c r="G152" s="9" t="s">
        <v>102</v>
      </c>
      <c r="H152" s="9" t="s">
        <v>329</v>
      </c>
      <c r="I152" s="9" t="s">
        <v>524</v>
      </c>
      <c r="J152" s="11" t="s">
        <v>286</v>
      </c>
      <c r="K152" s="17">
        <v>44106</v>
      </c>
      <c r="L152" s="17">
        <v>44127</v>
      </c>
      <c r="M152" s="42" t="s">
        <v>525</v>
      </c>
      <c r="N152" s="46">
        <v>35215.599999999999</v>
      </c>
      <c r="O152" s="50">
        <f t="shared" ref="O152:O159" si="43">+N152*0.76</f>
        <v>26763.856</v>
      </c>
      <c r="P152" s="42">
        <v>0</v>
      </c>
      <c r="Q152" s="5" t="s">
        <v>66</v>
      </c>
      <c r="R152" s="6" t="s">
        <v>67</v>
      </c>
      <c r="S152" s="7">
        <f t="shared" si="41"/>
        <v>44104</v>
      </c>
      <c r="T152" s="7">
        <f t="shared" si="42"/>
        <v>44104</v>
      </c>
      <c r="U152" s="8" t="s">
        <v>68</v>
      </c>
      <c r="V152" s="42"/>
    </row>
    <row r="153" spans="1:22">
      <c r="A153" s="42">
        <v>2020</v>
      </c>
      <c r="B153" s="17">
        <v>44013</v>
      </c>
      <c r="C153" s="17">
        <v>44104</v>
      </c>
      <c r="D153" s="42" t="s">
        <v>58</v>
      </c>
      <c r="E153">
        <v>334</v>
      </c>
      <c r="F153" s="9" t="s">
        <v>175</v>
      </c>
      <c r="G153" s="9" t="s">
        <v>176</v>
      </c>
      <c r="H153" s="9" t="s">
        <v>88</v>
      </c>
      <c r="I153" s="9" t="s">
        <v>526</v>
      </c>
      <c r="J153" s="11" t="s">
        <v>286</v>
      </c>
      <c r="K153" s="17">
        <v>44078</v>
      </c>
      <c r="L153" s="17">
        <v>44093</v>
      </c>
      <c r="M153" s="42" t="s">
        <v>531</v>
      </c>
      <c r="N153" s="46">
        <v>34409.72</v>
      </c>
      <c r="O153" s="50">
        <f>+N153*0.91</f>
        <v>31312.845200000003</v>
      </c>
      <c r="P153" s="42">
        <v>0</v>
      </c>
      <c r="Q153" s="5" t="s">
        <v>66</v>
      </c>
      <c r="R153" s="6" t="s">
        <v>67</v>
      </c>
      <c r="S153" s="7">
        <f t="shared" si="41"/>
        <v>44104</v>
      </c>
      <c r="T153" s="7">
        <f t="shared" si="42"/>
        <v>44104</v>
      </c>
      <c r="U153" s="8" t="s">
        <v>68</v>
      </c>
      <c r="V153" s="42"/>
    </row>
    <row r="154" spans="1:22">
      <c r="A154" s="42">
        <v>2020</v>
      </c>
      <c r="B154" s="17">
        <v>44013</v>
      </c>
      <c r="C154" s="17">
        <v>44104</v>
      </c>
      <c r="D154" s="42" t="s">
        <v>59</v>
      </c>
      <c r="E154" s="42">
        <v>121</v>
      </c>
      <c r="F154" s="9" t="s">
        <v>306</v>
      </c>
      <c r="G154" s="9" t="s">
        <v>307</v>
      </c>
      <c r="H154" s="9" t="s">
        <v>308</v>
      </c>
      <c r="I154" s="9" t="s">
        <v>527</v>
      </c>
      <c r="J154" s="11" t="s">
        <v>286</v>
      </c>
      <c r="K154" s="17">
        <v>44099</v>
      </c>
      <c r="L154" s="17">
        <v>44114</v>
      </c>
      <c r="M154" s="42" t="s">
        <v>532</v>
      </c>
      <c r="N154" s="46">
        <v>29663.55</v>
      </c>
      <c r="O154" s="50">
        <f t="shared" si="43"/>
        <v>22544.297999999999</v>
      </c>
      <c r="P154" s="42">
        <v>0</v>
      </c>
      <c r="Q154" s="5" t="s">
        <v>66</v>
      </c>
      <c r="R154" s="6" t="s">
        <v>67</v>
      </c>
      <c r="S154" s="7">
        <f t="shared" si="41"/>
        <v>44104</v>
      </c>
      <c r="T154" s="7">
        <f t="shared" si="42"/>
        <v>44104</v>
      </c>
      <c r="U154" s="8" t="s">
        <v>68</v>
      </c>
      <c r="V154" s="42"/>
    </row>
    <row r="155" spans="1:22">
      <c r="A155" s="42">
        <v>2020</v>
      </c>
      <c r="B155" s="17">
        <v>44013</v>
      </c>
      <c r="C155" s="17">
        <v>44104</v>
      </c>
      <c r="D155" s="42" t="s">
        <v>59</v>
      </c>
      <c r="E155" s="42">
        <v>121</v>
      </c>
      <c r="F155" s="9" t="s">
        <v>69</v>
      </c>
      <c r="G155" s="9" t="s">
        <v>70</v>
      </c>
      <c r="H155" s="9" t="s">
        <v>71</v>
      </c>
      <c r="I155" s="9" t="s">
        <v>528</v>
      </c>
      <c r="J155" s="11" t="s">
        <v>286</v>
      </c>
      <c r="K155" s="17">
        <v>44141</v>
      </c>
      <c r="L155" s="17">
        <v>44163</v>
      </c>
      <c r="M155" s="9" t="s">
        <v>533</v>
      </c>
      <c r="N155" s="46">
        <v>29663.55</v>
      </c>
      <c r="O155" s="50">
        <f t="shared" si="43"/>
        <v>22544.297999999999</v>
      </c>
      <c r="P155" s="42">
        <v>0</v>
      </c>
      <c r="Q155" s="5" t="s">
        <v>66</v>
      </c>
      <c r="R155" s="6" t="s">
        <v>67</v>
      </c>
      <c r="S155" s="7">
        <f t="shared" si="41"/>
        <v>44104</v>
      </c>
      <c r="T155" s="7">
        <f t="shared" si="42"/>
        <v>44104</v>
      </c>
      <c r="U155" s="8" t="s">
        <v>68</v>
      </c>
      <c r="V155" s="42"/>
    </row>
    <row r="156" spans="1:22">
      <c r="A156" s="42">
        <v>2020</v>
      </c>
      <c r="B156" s="17">
        <v>44013</v>
      </c>
      <c r="C156" s="17">
        <v>44104</v>
      </c>
      <c r="D156" s="42" t="s">
        <v>59</v>
      </c>
      <c r="E156" s="42">
        <v>121</v>
      </c>
      <c r="F156" s="42" t="s">
        <v>357</v>
      </c>
      <c r="G156" s="42" t="s">
        <v>179</v>
      </c>
      <c r="H156" s="42" t="s">
        <v>358</v>
      </c>
      <c r="I156" s="9" t="s">
        <v>529</v>
      </c>
      <c r="J156" s="11" t="s">
        <v>286</v>
      </c>
      <c r="K156" s="17">
        <v>44169</v>
      </c>
      <c r="L156" s="17">
        <v>44212</v>
      </c>
      <c r="M156" s="42" t="s">
        <v>360</v>
      </c>
      <c r="N156" s="46">
        <v>29663.55</v>
      </c>
      <c r="O156" s="50">
        <f t="shared" si="43"/>
        <v>22544.297999999999</v>
      </c>
      <c r="P156" s="42">
        <v>0</v>
      </c>
      <c r="Q156" s="5" t="s">
        <v>66</v>
      </c>
      <c r="R156" s="6" t="s">
        <v>67</v>
      </c>
      <c r="S156" s="7">
        <f t="shared" si="41"/>
        <v>44104</v>
      </c>
      <c r="T156" s="7">
        <f t="shared" si="42"/>
        <v>44104</v>
      </c>
      <c r="U156" s="8" t="s">
        <v>68</v>
      </c>
      <c r="V156" s="42"/>
    </row>
    <row r="157" spans="1:22">
      <c r="A157" s="42">
        <v>2020</v>
      </c>
      <c r="B157" s="17">
        <v>44013</v>
      </c>
      <c r="C157" s="17">
        <v>44104</v>
      </c>
      <c r="D157" s="42" t="s">
        <v>58</v>
      </c>
      <c r="E157" s="42">
        <v>334</v>
      </c>
      <c r="F157" s="9" t="s">
        <v>175</v>
      </c>
      <c r="G157" s="9" t="s">
        <v>176</v>
      </c>
      <c r="H157" s="9" t="s">
        <v>88</v>
      </c>
      <c r="I157" s="9" t="s">
        <v>530</v>
      </c>
      <c r="J157" s="11" t="s">
        <v>286</v>
      </c>
      <c r="K157" s="17">
        <v>44099</v>
      </c>
      <c r="L157" s="17">
        <v>44114</v>
      </c>
      <c r="M157" s="42" t="s">
        <v>531</v>
      </c>
      <c r="N157" s="46">
        <v>34409.72</v>
      </c>
      <c r="O157" s="50">
        <f>+N157*0.91</f>
        <v>31312.845200000003</v>
      </c>
      <c r="P157" s="42">
        <v>0</v>
      </c>
      <c r="Q157" s="5" t="s">
        <v>66</v>
      </c>
      <c r="R157" s="6" t="s">
        <v>67</v>
      </c>
      <c r="S157" s="7">
        <f t="shared" si="41"/>
        <v>44104</v>
      </c>
      <c r="T157" s="7">
        <f t="shared" si="42"/>
        <v>44104</v>
      </c>
      <c r="U157" s="8" t="s">
        <v>68</v>
      </c>
      <c r="V157" s="42"/>
    </row>
    <row r="158" spans="1:22">
      <c r="A158" s="42">
        <v>2020</v>
      </c>
      <c r="B158" s="17">
        <v>44013</v>
      </c>
      <c r="C158" s="17">
        <v>44104</v>
      </c>
      <c r="D158" s="42" t="s">
        <v>59</v>
      </c>
      <c r="E158" s="42">
        <v>121</v>
      </c>
      <c r="F158" s="42" t="s">
        <v>357</v>
      </c>
      <c r="G158" s="42" t="s">
        <v>179</v>
      </c>
      <c r="H158" s="42" t="s">
        <v>358</v>
      </c>
      <c r="I158" s="9" t="s">
        <v>534</v>
      </c>
      <c r="J158" s="11" t="s">
        <v>286</v>
      </c>
      <c r="K158" s="17">
        <v>44120</v>
      </c>
      <c r="L158" s="17">
        <v>44142</v>
      </c>
      <c r="M158" s="42" t="s">
        <v>570</v>
      </c>
      <c r="N158" s="46">
        <v>29663.55</v>
      </c>
      <c r="O158" s="50">
        <f t="shared" si="43"/>
        <v>22544.297999999999</v>
      </c>
      <c r="P158" s="42">
        <v>0</v>
      </c>
      <c r="Q158" s="5" t="s">
        <v>66</v>
      </c>
      <c r="R158" s="6" t="s">
        <v>67</v>
      </c>
      <c r="S158" s="7">
        <f t="shared" si="41"/>
        <v>44104</v>
      </c>
      <c r="T158" s="7">
        <f t="shared" si="42"/>
        <v>44104</v>
      </c>
      <c r="U158" s="8" t="s">
        <v>68</v>
      </c>
      <c r="V158" s="42"/>
    </row>
    <row r="159" spans="1:22">
      <c r="A159" s="42">
        <v>2020</v>
      </c>
      <c r="B159" s="17">
        <v>44013</v>
      </c>
      <c r="C159" s="17">
        <v>44104</v>
      </c>
      <c r="D159" s="42" t="s">
        <v>59</v>
      </c>
      <c r="E159" s="42">
        <v>121</v>
      </c>
      <c r="F159" s="9" t="s">
        <v>306</v>
      </c>
      <c r="G159" s="9" t="s">
        <v>307</v>
      </c>
      <c r="H159" s="9" t="s">
        <v>308</v>
      </c>
      <c r="I159" s="9" t="s">
        <v>535</v>
      </c>
      <c r="J159" s="11" t="s">
        <v>286</v>
      </c>
      <c r="K159" s="17">
        <v>44078</v>
      </c>
      <c r="L159" s="17">
        <v>44093</v>
      </c>
      <c r="M159" s="42" t="s">
        <v>532</v>
      </c>
      <c r="N159" s="46">
        <v>29663.55</v>
      </c>
      <c r="O159" s="50">
        <f t="shared" si="43"/>
        <v>22544.297999999999</v>
      </c>
      <c r="P159" s="42">
        <v>0</v>
      </c>
      <c r="Q159" s="5" t="s">
        <v>66</v>
      </c>
      <c r="R159" s="6" t="s">
        <v>67</v>
      </c>
      <c r="S159" s="7">
        <f t="shared" si="41"/>
        <v>44104</v>
      </c>
      <c r="T159" s="7">
        <f t="shared" si="42"/>
        <v>44104</v>
      </c>
      <c r="U159" s="8" t="s">
        <v>68</v>
      </c>
      <c r="V159" s="42"/>
    </row>
    <row r="160" spans="1:22">
      <c r="A160" s="42">
        <v>2020</v>
      </c>
      <c r="B160" s="17">
        <v>44013</v>
      </c>
      <c r="C160" s="17">
        <v>44104</v>
      </c>
      <c r="D160" s="42" t="s">
        <v>58</v>
      </c>
      <c r="E160" s="42">
        <v>331</v>
      </c>
      <c r="F160" s="9" t="s">
        <v>546</v>
      </c>
      <c r="G160" s="9" t="s">
        <v>547</v>
      </c>
      <c r="H160" s="9" t="s">
        <v>548</v>
      </c>
      <c r="I160" s="9" t="s">
        <v>536</v>
      </c>
      <c r="J160" s="11" t="s">
        <v>286</v>
      </c>
      <c r="K160" s="17">
        <v>44060</v>
      </c>
      <c r="L160" s="17">
        <v>44213</v>
      </c>
      <c r="M160" s="42" t="s">
        <v>571</v>
      </c>
      <c r="N160" s="46">
        <v>42500.02</v>
      </c>
      <c r="O160" s="50">
        <f t="shared" ref="O160:O170" si="44">+N160*0.91</f>
        <v>38675.018199999999</v>
      </c>
      <c r="P160" s="42">
        <v>0</v>
      </c>
      <c r="Q160" s="5" t="s">
        <v>66</v>
      </c>
      <c r="R160" s="6" t="s">
        <v>67</v>
      </c>
      <c r="S160" s="7">
        <f t="shared" si="41"/>
        <v>44104</v>
      </c>
      <c r="T160" s="7">
        <f t="shared" si="42"/>
        <v>44104</v>
      </c>
      <c r="U160" s="8" t="s">
        <v>68</v>
      </c>
      <c r="V160" s="42"/>
    </row>
    <row r="161" spans="1:23">
      <c r="A161" s="42">
        <v>2020</v>
      </c>
      <c r="B161" s="17">
        <v>44013</v>
      </c>
      <c r="C161" s="17">
        <v>44104</v>
      </c>
      <c r="D161" s="42" t="s">
        <v>58</v>
      </c>
      <c r="E161" s="42">
        <v>331</v>
      </c>
      <c r="F161" s="9" t="s">
        <v>549</v>
      </c>
      <c r="G161" s="9" t="s">
        <v>193</v>
      </c>
      <c r="H161" s="9" t="s">
        <v>550</v>
      </c>
      <c r="I161" s="9" t="s">
        <v>537</v>
      </c>
      <c r="J161" s="11" t="s">
        <v>286</v>
      </c>
      <c r="K161" s="17">
        <v>44060</v>
      </c>
      <c r="L161" s="17">
        <v>44213</v>
      </c>
      <c r="M161" s="42" t="s">
        <v>571</v>
      </c>
      <c r="N161" s="46">
        <v>42500.02</v>
      </c>
      <c r="O161" s="50">
        <f t="shared" si="44"/>
        <v>38675.018199999999</v>
      </c>
      <c r="P161" s="42">
        <v>0</v>
      </c>
      <c r="Q161" s="5" t="s">
        <v>66</v>
      </c>
      <c r="R161" s="6" t="s">
        <v>67</v>
      </c>
      <c r="S161" s="7">
        <f t="shared" si="41"/>
        <v>44104</v>
      </c>
      <c r="T161" s="7">
        <f t="shared" si="42"/>
        <v>44104</v>
      </c>
      <c r="U161" s="8" t="s">
        <v>68</v>
      </c>
      <c r="V161" s="42"/>
    </row>
    <row r="162" spans="1:23">
      <c r="A162" s="42">
        <v>2020</v>
      </c>
      <c r="B162" s="17">
        <v>44013</v>
      </c>
      <c r="C162" s="17">
        <v>44104</v>
      </c>
      <c r="D162" s="42" t="s">
        <v>58</v>
      </c>
      <c r="E162" s="42">
        <v>331</v>
      </c>
      <c r="F162" s="9" t="s">
        <v>551</v>
      </c>
      <c r="G162" s="9" t="s">
        <v>552</v>
      </c>
      <c r="H162" s="9" t="s">
        <v>77</v>
      </c>
      <c r="I162" s="9" t="s">
        <v>538</v>
      </c>
      <c r="J162" s="11" t="s">
        <v>286</v>
      </c>
      <c r="K162" s="17">
        <v>44060</v>
      </c>
      <c r="L162" s="17">
        <v>44182</v>
      </c>
      <c r="M162" s="42" t="s">
        <v>572</v>
      </c>
      <c r="N162" s="46">
        <v>48892.01</v>
      </c>
      <c r="O162" s="50">
        <f t="shared" si="44"/>
        <v>44491.729100000004</v>
      </c>
      <c r="P162" s="42">
        <v>0</v>
      </c>
      <c r="Q162" s="5" t="s">
        <v>66</v>
      </c>
      <c r="R162" s="6" t="s">
        <v>67</v>
      </c>
      <c r="S162" s="7">
        <f t="shared" si="41"/>
        <v>44104</v>
      </c>
      <c r="T162" s="7">
        <f t="shared" si="42"/>
        <v>44104</v>
      </c>
      <c r="U162" s="8" t="s">
        <v>68</v>
      </c>
      <c r="V162" s="42"/>
    </row>
    <row r="163" spans="1:23">
      <c r="A163" s="42">
        <v>2020</v>
      </c>
      <c r="B163" s="17">
        <v>44013</v>
      </c>
      <c r="C163" s="17">
        <v>44104</v>
      </c>
      <c r="D163" s="42" t="s">
        <v>58</v>
      </c>
      <c r="E163" s="42">
        <v>331</v>
      </c>
      <c r="F163" s="9" t="s">
        <v>549</v>
      </c>
      <c r="G163" s="9" t="s">
        <v>102</v>
      </c>
      <c r="H163" s="9" t="s">
        <v>553</v>
      </c>
      <c r="I163" s="9" t="s">
        <v>539</v>
      </c>
      <c r="J163" s="11" t="s">
        <v>286</v>
      </c>
      <c r="K163" s="17">
        <v>44060</v>
      </c>
      <c r="L163" s="17">
        <v>44213</v>
      </c>
      <c r="M163" s="42" t="s">
        <v>571</v>
      </c>
      <c r="N163" s="46">
        <v>42500.02</v>
      </c>
      <c r="O163" s="50">
        <f t="shared" si="44"/>
        <v>38675.018199999999</v>
      </c>
      <c r="P163" s="42">
        <v>0</v>
      </c>
      <c r="Q163" s="5" t="s">
        <v>66</v>
      </c>
      <c r="R163" s="6" t="s">
        <v>67</v>
      </c>
      <c r="S163" s="7">
        <f t="shared" si="41"/>
        <v>44104</v>
      </c>
      <c r="T163" s="7">
        <f t="shared" si="42"/>
        <v>44104</v>
      </c>
      <c r="U163" s="8" t="s">
        <v>68</v>
      </c>
      <c r="V163" s="42"/>
    </row>
    <row r="164" spans="1:23">
      <c r="A164" s="42">
        <v>2020</v>
      </c>
      <c r="B164" s="17">
        <v>44013</v>
      </c>
      <c r="C164" s="17">
        <v>44104</v>
      </c>
      <c r="D164" s="42" t="s">
        <v>58</v>
      </c>
      <c r="E164" s="42">
        <v>331</v>
      </c>
      <c r="F164" s="9" t="s">
        <v>554</v>
      </c>
      <c r="G164" s="9" t="s">
        <v>555</v>
      </c>
      <c r="H164" s="9" t="s">
        <v>179</v>
      </c>
      <c r="I164" s="9" t="s">
        <v>540</v>
      </c>
      <c r="J164" s="11" t="s">
        <v>286</v>
      </c>
      <c r="K164" s="17">
        <v>44060</v>
      </c>
      <c r="L164" s="17">
        <v>44182</v>
      </c>
      <c r="M164" s="42" t="s">
        <v>572</v>
      </c>
      <c r="N164" s="46">
        <v>61175.99</v>
      </c>
      <c r="O164" s="50">
        <f t="shared" si="44"/>
        <v>55670.150900000001</v>
      </c>
      <c r="P164" s="42">
        <v>0</v>
      </c>
      <c r="Q164" s="5" t="s">
        <v>66</v>
      </c>
      <c r="R164" s="6" t="s">
        <v>67</v>
      </c>
      <c r="S164" s="7">
        <f t="shared" si="41"/>
        <v>44104</v>
      </c>
      <c r="T164" s="7">
        <f t="shared" si="42"/>
        <v>44104</v>
      </c>
      <c r="U164" s="8" t="s">
        <v>68</v>
      </c>
      <c r="V164" s="42"/>
    </row>
    <row r="165" spans="1:23">
      <c r="A165" s="42">
        <v>2020</v>
      </c>
      <c r="B165" s="17">
        <v>44013</v>
      </c>
      <c r="C165" s="17">
        <v>44104</v>
      </c>
      <c r="D165" s="42" t="s">
        <v>58</v>
      </c>
      <c r="E165" s="42">
        <v>331</v>
      </c>
      <c r="F165" s="9" t="s">
        <v>556</v>
      </c>
      <c r="G165" s="9" t="s">
        <v>557</v>
      </c>
      <c r="H165" s="9" t="s">
        <v>558</v>
      </c>
      <c r="I165" s="9" t="s">
        <v>541</v>
      </c>
      <c r="J165" s="11" t="s">
        <v>286</v>
      </c>
      <c r="K165" s="17">
        <v>44060</v>
      </c>
      <c r="L165" s="17">
        <v>44182</v>
      </c>
      <c r="M165" s="42" t="s">
        <v>572</v>
      </c>
      <c r="N165" s="46">
        <v>61175.99</v>
      </c>
      <c r="O165" s="50">
        <f t="shared" si="44"/>
        <v>55670.150900000001</v>
      </c>
      <c r="P165" s="42">
        <v>0</v>
      </c>
      <c r="Q165" s="5" t="s">
        <v>66</v>
      </c>
      <c r="R165" s="6" t="s">
        <v>67</v>
      </c>
      <c r="S165" s="7">
        <f t="shared" si="41"/>
        <v>44104</v>
      </c>
      <c r="T165" s="7">
        <f t="shared" si="42"/>
        <v>44104</v>
      </c>
      <c r="U165" s="8" t="s">
        <v>68</v>
      </c>
      <c r="V165" s="42"/>
    </row>
    <row r="166" spans="1:23">
      <c r="A166" s="42">
        <v>2020</v>
      </c>
      <c r="B166" s="17">
        <v>44013</v>
      </c>
      <c r="C166" s="17">
        <v>44104</v>
      </c>
      <c r="D166" s="42" t="s">
        <v>58</v>
      </c>
      <c r="E166" s="42">
        <v>331</v>
      </c>
      <c r="F166" s="9" t="s">
        <v>559</v>
      </c>
      <c r="G166" s="9" t="s">
        <v>560</v>
      </c>
      <c r="H166" s="9" t="s">
        <v>561</v>
      </c>
      <c r="I166" s="9" t="s">
        <v>542</v>
      </c>
      <c r="J166" s="11" t="s">
        <v>286</v>
      </c>
      <c r="K166" s="17">
        <v>44064</v>
      </c>
      <c r="L166" s="17">
        <v>44217</v>
      </c>
      <c r="M166" s="42" t="s">
        <v>571</v>
      </c>
      <c r="N166" s="46">
        <v>42500.03</v>
      </c>
      <c r="O166" s="50">
        <f t="shared" si="44"/>
        <v>38675.027300000002</v>
      </c>
      <c r="P166" s="42">
        <v>0</v>
      </c>
      <c r="Q166" s="5" t="s">
        <v>66</v>
      </c>
      <c r="R166" s="6" t="s">
        <v>67</v>
      </c>
      <c r="S166" s="7">
        <f t="shared" si="41"/>
        <v>44104</v>
      </c>
      <c r="T166" s="7">
        <f t="shared" si="42"/>
        <v>44104</v>
      </c>
      <c r="U166" s="8" t="s">
        <v>68</v>
      </c>
      <c r="V166" s="42"/>
    </row>
    <row r="167" spans="1:23">
      <c r="A167" s="42">
        <v>2020</v>
      </c>
      <c r="B167" s="17">
        <v>44013</v>
      </c>
      <c r="C167" s="17">
        <v>44104</v>
      </c>
      <c r="D167" s="42" t="s">
        <v>58</v>
      </c>
      <c r="E167" s="42">
        <v>331</v>
      </c>
      <c r="F167" s="9" t="s">
        <v>562</v>
      </c>
      <c r="G167" s="9" t="s">
        <v>563</v>
      </c>
      <c r="H167" s="9" t="s">
        <v>558</v>
      </c>
      <c r="I167" s="9" t="s">
        <v>543</v>
      </c>
      <c r="J167" s="11" t="s">
        <v>286</v>
      </c>
      <c r="K167" s="17">
        <v>44060</v>
      </c>
      <c r="L167" s="17">
        <v>44213</v>
      </c>
      <c r="M167" s="42" t="s">
        <v>571</v>
      </c>
      <c r="N167" s="46">
        <v>42500.02</v>
      </c>
      <c r="O167" s="50">
        <f t="shared" si="44"/>
        <v>38675.018199999999</v>
      </c>
      <c r="P167" s="42">
        <v>0</v>
      </c>
      <c r="Q167" s="5" t="s">
        <v>66</v>
      </c>
      <c r="R167" s="6" t="s">
        <v>67</v>
      </c>
      <c r="S167" s="7">
        <f t="shared" si="41"/>
        <v>44104</v>
      </c>
      <c r="T167" s="7">
        <f t="shared" si="42"/>
        <v>44104</v>
      </c>
      <c r="U167" s="8" t="s">
        <v>68</v>
      </c>
      <c r="V167" s="42"/>
    </row>
    <row r="168" spans="1:23">
      <c r="A168" s="42">
        <v>2020</v>
      </c>
      <c r="B168" s="17">
        <v>44013</v>
      </c>
      <c r="C168" s="17">
        <v>44104</v>
      </c>
      <c r="D168" s="42" t="s">
        <v>58</v>
      </c>
      <c r="E168" s="42">
        <v>331</v>
      </c>
      <c r="F168" s="9" t="s">
        <v>564</v>
      </c>
      <c r="G168" s="9" t="s">
        <v>565</v>
      </c>
      <c r="H168" s="9" t="s">
        <v>566</v>
      </c>
      <c r="I168" s="9" t="s">
        <v>544</v>
      </c>
      <c r="J168" s="11" t="s">
        <v>286</v>
      </c>
      <c r="K168" s="17">
        <v>44128</v>
      </c>
      <c r="L168" s="17">
        <v>44163</v>
      </c>
      <c r="M168" s="42" t="s">
        <v>574</v>
      </c>
      <c r="N168" s="46">
        <v>35215.599999999999</v>
      </c>
      <c r="O168" s="50">
        <f t="shared" si="44"/>
        <v>32046.196</v>
      </c>
      <c r="P168" s="42">
        <v>0</v>
      </c>
      <c r="Q168" s="5" t="s">
        <v>66</v>
      </c>
      <c r="R168" s="6" t="s">
        <v>67</v>
      </c>
      <c r="S168" s="7">
        <f t="shared" si="41"/>
        <v>44104</v>
      </c>
      <c r="T168" s="7">
        <f t="shared" si="42"/>
        <v>44104</v>
      </c>
      <c r="U168" s="8" t="s">
        <v>68</v>
      </c>
      <c r="V168" s="42"/>
    </row>
    <row r="169" spans="1:23">
      <c r="A169" s="42">
        <v>2020</v>
      </c>
      <c r="B169" s="17">
        <v>44013</v>
      </c>
      <c r="C169" s="17">
        <v>44104</v>
      </c>
      <c r="D169" s="42" t="s">
        <v>58</v>
      </c>
      <c r="E169" s="42">
        <v>331</v>
      </c>
      <c r="F169" s="9" t="s">
        <v>567</v>
      </c>
      <c r="G169" s="9" t="s">
        <v>568</v>
      </c>
      <c r="H169" s="9" t="s">
        <v>569</v>
      </c>
      <c r="I169" s="9" t="s">
        <v>545</v>
      </c>
      <c r="J169" s="11" t="s">
        <v>286</v>
      </c>
      <c r="K169" s="17">
        <v>44121</v>
      </c>
      <c r="L169" s="17">
        <v>44213</v>
      </c>
      <c r="M169" s="42" t="s">
        <v>573</v>
      </c>
      <c r="N169" s="46">
        <v>37480.01</v>
      </c>
      <c r="O169" s="50">
        <f t="shared" si="44"/>
        <v>34106.809100000006</v>
      </c>
      <c r="P169" s="42">
        <v>0</v>
      </c>
      <c r="Q169" s="5" t="s">
        <v>66</v>
      </c>
      <c r="R169" s="6" t="s">
        <v>67</v>
      </c>
      <c r="S169" s="7">
        <f t="shared" si="41"/>
        <v>44104</v>
      </c>
      <c r="T169" s="7">
        <f t="shared" si="42"/>
        <v>44104</v>
      </c>
      <c r="U169" s="8" t="s">
        <v>68</v>
      </c>
      <c r="V169" s="42"/>
    </row>
    <row r="170" spans="1:23">
      <c r="A170" s="54">
        <v>2020</v>
      </c>
      <c r="B170" s="17">
        <v>44105</v>
      </c>
      <c r="C170" s="17">
        <v>44196</v>
      </c>
      <c r="D170" s="54" t="s">
        <v>58</v>
      </c>
      <c r="E170">
        <v>121</v>
      </c>
      <c r="F170" s="9" t="s">
        <v>575</v>
      </c>
      <c r="G170" s="9" t="s">
        <v>566</v>
      </c>
      <c r="H170" s="9" t="s">
        <v>576</v>
      </c>
      <c r="I170" s="9" t="s">
        <v>577</v>
      </c>
      <c r="J170" s="11" t="s">
        <v>286</v>
      </c>
      <c r="K170" s="17">
        <v>44155</v>
      </c>
      <c r="L170" s="17">
        <v>44163</v>
      </c>
      <c r="M170" s="54" t="s">
        <v>580</v>
      </c>
      <c r="N170" s="4">
        <v>19775.7</v>
      </c>
      <c r="O170" s="4">
        <f t="shared" si="44"/>
        <v>17995.887000000002</v>
      </c>
      <c r="P170" s="54">
        <v>0</v>
      </c>
      <c r="Q170" s="5" t="s">
        <v>66</v>
      </c>
      <c r="R170" s="6" t="s">
        <v>67</v>
      </c>
      <c r="S170" s="7">
        <f t="shared" ref="S170" si="45">+C170</f>
        <v>44196</v>
      </c>
      <c r="T170" s="7">
        <f t="shared" ref="T170" si="46">+S170</f>
        <v>44196</v>
      </c>
      <c r="U170" s="8" t="s">
        <v>68</v>
      </c>
      <c r="V170" s="54"/>
    </row>
    <row r="171" spans="1:23">
      <c r="A171" s="54">
        <v>2020</v>
      </c>
      <c r="B171" s="17">
        <v>44105</v>
      </c>
      <c r="C171" s="17">
        <v>44196</v>
      </c>
      <c r="D171" s="54" t="s">
        <v>58</v>
      </c>
      <c r="E171" s="54">
        <v>121</v>
      </c>
      <c r="F171" s="9" t="s">
        <v>575</v>
      </c>
      <c r="G171" s="9" t="s">
        <v>566</v>
      </c>
      <c r="H171" s="9" t="s">
        <v>576</v>
      </c>
      <c r="I171" s="9" t="s">
        <v>578</v>
      </c>
      <c r="J171" s="11" t="s">
        <v>286</v>
      </c>
      <c r="K171" s="17">
        <v>44120</v>
      </c>
      <c r="L171" s="17">
        <v>44128</v>
      </c>
      <c r="M171" s="54" t="s">
        <v>579</v>
      </c>
      <c r="N171" s="4">
        <v>19775.7</v>
      </c>
      <c r="O171" s="4">
        <f t="shared" ref="O171:O173" si="47">+N171*0.91</f>
        <v>17995.887000000002</v>
      </c>
      <c r="P171" s="54">
        <v>0</v>
      </c>
      <c r="Q171" s="5" t="s">
        <v>66</v>
      </c>
      <c r="R171" s="6" t="s">
        <v>67</v>
      </c>
      <c r="S171" s="7">
        <f t="shared" ref="S171" si="48">+C171</f>
        <v>44196</v>
      </c>
      <c r="T171" s="7">
        <f t="shared" ref="T171" si="49">+S171</f>
        <v>44196</v>
      </c>
      <c r="U171" s="8" t="s">
        <v>68</v>
      </c>
      <c r="V171" s="54"/>
      <c r="W171" s="54"/>
    </row>
    <row r="172" spans="1:23">
      <c r="A172" s="54">
        <v>2020</v>
      </c>
      <c r="B172" s="17">
        <v>44105</v>
      </c>
      <c r="C172" s="17">
        <v>44196</v>
      </c>
      <c r="D172" s="54" t="s">
        <v>58</v>
      </c>
      <c r="E172" s="54">
        <v>331</v>
      </c>
      <c r="F172" s="9" t="s">
        <v>584</v>
      </c>
      <c r="G172" s="9" t="s">
        <v>582</v>
      </c>
      <c r="H172" s="9" t="s">
        <v>581</v>
      </c>
      <c r="I172" s="9" t="s">
        <v>583</v>
      </c>
      <c r="J172" s="11" t="s">
        <v>286</v>
      </c>
      <c r="K172" s="17">
        <v>44091</v>
      </c>
      <c r="L172" s="17">
        <v>44213</v>
      </c>
      <c r="M172" s="54" t="s">
        <v>573</v>
      </c>
      <c r="N172" s="4">
        <v>34000</v>
      </c>
      <c r="O172" s="4">
        <f t="shared" si="47"/>
        <v>30940</v>
      </c>
      <c r="P172" s="54">
        <v>0</v>
      </c>
      <c r="Q172" s="5" t="s">
        <v>66</v>
      </c>
      <c r="R172" s="6" t="s">
        <v>67</v>
      </c>
      <c r="S172" s="7">
        <f t="shared" ref="S172:S177" si="50">+C172</f>
        <v>44196</v>
      </c>
      <c r="T172" s="7">
        <f t="shared" ref="T172:T177" si="51">+S172</f>
        <v>44196</v>
      </c>
      <c r="U172" s="8" t="s">
        <v>68</v>
      </c>
      <c r="V172" s="54"/>
    </row>
    <row r="173" spans="1:23">
      <c r="A173" s="54">
        <v>2020</v>
      </c>
      <c r="B173" s="17">
        <v>44105</v>
      </c>
      <c r="C173" s="17">
        <v>44196</v>
      </c>
      <c r="D173" s="54" t="s">
        <v>58</v>
      </c>
      <c r="E173" s="54">
        <v>331</v>
      </c>
      <c r="F173" s="9" t="s">
        <v>585</v>
      </c>
      <c r="G173" s="9" t="s">
        <v>586</v>
      </c>
      <c r="H173" s="9" t="s">
        <v>587</v>
      </c>
      <c r="I173" s="9" t="s">
        <v>588</v>
      </c>
      <c r="J173" s="11" t="s">
        <v>286</v>
      </c>
      <c r="K173" s="17">
        <v>44091</v>
      </c>
      <c r="L173" s="17">
        <v>44213</v>
      </c>
      <c r="M173" s="54" t="s">
        <v>573</v>
      </c>
      <c r="N173" s="4">
        <v>34000</v>
      </c>
      <c r="O173" s="4">
        <f t="shared" si="47"/>
        <v>30940</v>
      </c>
      <c r="P173" s="54">
        <v>0</v>
      </c>
      <c r="Q173" s="5" t="s">
        <v>66</v>
      </c>
      <c r="R173" s="6" t="s">
        <v>67</v>
      </c>
      <c r="S173" s="7">
        <f t="shared" si="50"/>
        <v>44196</v>
      </c>
      <c r="T173" s="7">
        <f t="shared" si="51"/>
        <v>44196</v>
      </c>
      <c r="U173" s="8" t="s">
        <v>68</v>
      </c>
      <c r="V173" s="54"/>
    </row>
    <row r="174" spans="1:23">
      <c r="A174" s="54">
        <v>2020</v>
      </c>
      <c r="B174" s="17">
        <v>44105</v>
      </c>
      <c r="C174" s="17">
        <v>44196</v>
      </c>
      <c r="D174" s="54" t="s">
        <v>58</v>
      </c>
      <c r="E174" s="54">
        <v>331</v>
      </c>
      <c r="F174" s="9" t="s">
        <v>564</v>
      </c>
      <c r="G174" s="9" t="s">
        <v>589</v>
      </c>
      <c r="H174" s="9" t="s">
        <v>586</v>
      </c>
      <c r="I174" s="9" t="s">
        <v>590</v>
      </c>
      <c r="J174" s="11" t="s">
        <v>286</v>
      </c>
      <c r="K174" s="17">
        <v>44109</v>
      </c>
      <c r="L174" s="17">
        <v>44232</v>
      </c>
      <c r="M174" s="54" t="s">
        <v>573</v>
      </c>
      <c r="N174" s="4">
        <v>34000</v>
      </c>
      <c r="O174" s="4">
        <f t="shared" ref="O174:O177" si="52">+N174*0.91</f>
        <v>30940</v>
      </c>
      <c r="P174" s="54">
        <v>0</v>
      </c>
      <c r="Q174" s="5" t="s">
        <v>66</v>
      </c>
      <c r="R174" s="6" t="s">
        <v>67</v>
      </c>
      <c r="S174" s="7">
        <f t="shared" si="50"/>
        <v>44196</v>
      </c>
      <c r="T174" s="7">
        <f t="shared" si="51"/>
        <v>44196</v>
      </c>
      <c r="U174" s="8" t="s">
        <v>68</v>
      </c>
      <c r="V174" s="54"/>
    </row>
    <row r="175" spans="1:23">
      <c r="A175" s="54">
        <v>2020</v>
      </c>
      <c r="B175" s="17">
        <v>44105</v>
      </c>
      <c r="C175" s="17">
        <v>44196</v>
      </c>
      <c r="D175" s="54" t="s">
        <v>58</v>
      </c>
      <c r="E175">
        <v>121</v>
      </c>
      <c r="F175" s="54" t="s">
        <v>591</v>
      </c>
      <c r="G175" s="54" t="s">
        <v>592</v>
      </c>
      <c r="H175" s="9" t="s">
        <v>593</v>
      </c>
      <c r="I175" s="9" t="s">
        <v>594</v>
      </c>
      <c r="J175" s="11" t="s">
        <v>286</v>
      </c>
      <c r="K175" s="17">
        <v>43959</v>
      </c>
      <c r="L175" s="17">
        <v>43959</v>
      </c>
      <c r="M175" s="54" t="s">
        <v>595</v>
      </c>
      <c r="N175" s="4">
        <v>23542.43</v>
      </c>
      <c r="O175" s="4">
        <f t="shared" si="52"/>
        <v>21423.6113</v>
      </c>
      <c r="P175" s="54">
        <v>0</v>
      </c>
      <c r="Q175" s="5" t="s">
        <v>66</v>
      </c>
      <c r="R175" s="6" t="s">
        <v>67</v>
      </c>
      <c r="S175" s="7">
        <f t="shared" si="50"/>
        <v>44196</v>
      </c>
      <c r="T175" s="7">
        <f t="shared" si="51"/>
        <v>44196</v>
      </c>
      <c r="U175" s="8" t="s">
        <v>68</v>
      </c>
      <c r="V175" s="54"/>
    </row>
    <row r="176" spans="1:23">
      <c r="A176" s="54">
        <v>2020</v>
      </c>
      <c r="B176" s="17">
        <v>44105</v>
      </c>
      <c r="C176" s="17">
        <v>44196</v>
      </c>
      <c r="D176" s="54" t="s">
        <v>58</v>
      </c>
      <c r="E176" s="54">
        <v>121</v>
      </c>
      <c r="F176" s="54" t="s">
        <v>431</v>
      </c>
      <c r="G176" s="54" t="s">
        <v>432</v>
      </c>
      <c r="H176" s="9" t="s">
        <v>231</v>
      </c>
      <c r="I176" s="9" t="s">
        <v>596</v>
      </c>
      <c r="J176" s="11" t="s">
        <v>286</v>
      </c>
      <c r="K176" s="17">
        <v>44152</v>
      </c>
      <c r="L176" s="17">
        <v>44168</v>
      </c>
      <c r="M176" s="56" t="s">
        <v>597</v>
      </c>
      <c r="N176" s="4">
        <v>13733</v>
      </c>
      <c r="O176" s="4">
        <f t="shared" si="52"/>
        <v>12497.03</v>
      </c>
      <c r="P176" s="54">
        <v>0</v>
      </c>
      <c r="Q176" s="5" t="s">
        <v>66</v>
      </c>
      <c r="R176" s="6" t="s">
        <v>67</v>
      </c>
      <c r="S176" s="7">
        <f t="shared" si="50"/>
        <v>44196</v>
      </c>
      <c r="T176" s="7">
        <f t="shared" si="51"/>
        <v>44196</v>
      </c>
      <c r="U176" s="8" t="s">
        <v>68</v>
      </c>
      <c r="V176" s="54"/>
    </row>
    <row r="177" spans="1:22">
      <c r="A177" s="54">
        <v>2020</v>
      </c>
      <c r="B177" s="17">
        <v>44105</v>
      </c>
      <c r="C177" s="17">
        <v>44196</v>
      </c>
      <c r="D177" s="54" t="s">
        <v>58</v>
      </c>
      <c r="E177" s="54">
        <v>121</v>
      </c>
      <c r="F177" s="54" t="s">
        <v>598</v>
      </c>
      <c r="G177" s="54" t="s">
        <v>548</v>
      </c>
      <c r="H177" s="9" t="s">
        <v>599</v>
      </c>
      <c r="I177" s="9" t="s">
        <v>601</v>
      </c>
      <c r="J177" s="11" t="s">
        <v>286</v>
      </c>
      <c r="K177" s="17">
        <v>44145</v>
      </c>
      <c r="L177" s="17">
        <v>44168</v>
      </c>
      <c r="M177" s="56" t="s">
        <v>600</v>
      </c>
      <c r="N177" s="4">
        <v>13733</v>
      </c>
      <c r="O177" s="4">
        <f t="shared" si="52"/>
        <v>12497.03</v>
      </c>
      <c r="P177" s="54">
        <v>0</v>
      </c>
      <c r="Q177" s="5" t="s">
        <v>66</v>
      </c>
      <c r="R177" s="6" t="s">
        <v>67</v>
      </c>
      <c r="S177" s="7">
        <f t="shared" si="50"/>
        <v>44196</v>
      </c>
      <c r="T177" s="7">
        <f t="shared" si="51"/>
        <v>44196</v>
      </c>
      <c r="U177" s="8" t="s">
        <v>68</v>
      </c>
      <c r="V177" s="54"/>
    </row>
    <row r="178" spans="1:22">
      <c r="A178" s="55">
        <v>2021</v>
      </c>
      <c r="B178" s="17">
        <v>44197</v>
      </c>
      <c r="C178" s="17">
        <v>44286</v>
      </c>
      <c r="D178" s="55" t="s">
        <v>58</v>
      </c>
      <c r="E178">
        <v>331</v>
      </c>
      <c r="F178" s="55" t="s">
        <v>663</v>
      </c>
      <c r="G178" s="55" t="s">
        <v>664</v>
      </c>
      <c r="H178" s="55" t="s">
        <v>665</v>
      </c>
      <c r="I178" s="55" t="s">
        <v>536</v>
      </c>
      <c r="J178" s="11" t="s">
        <v>286</v>
      </c>
      <c r="K178" s="17">
        <v>44197</v>
      </c>
      <c r="L178" s="17">
        <v>44213</v>
      </c>
      <c r="M178" s="55" t="s">
        <v>873</v>
      </c>
      <c r="N178" s="4">
        <v>13161.29</v>
      </c>
      <c r="O178" s="4">
        <f>+N178*0.91</f>
        <v>11976.773900000002</v>
      </c>
      <c r="P178" s="55">
        <v>0</v>
      </c>
      <c r="Q178" s="11" t="s">
        <v>286</v>
      </c>
      <c r="R178" s="6" t="s">
        <v>67</v>
      </c>
      <c r="S178" s="7">
        <f t="shared" ref="S178:S221" si="53">+C178</f>
        <v>44286</v>
      </c>
      <c r="T178" s="7">
        <f t="shared" ref="T178:T221" si="54">+S178</f>
        <v>44286</v>
      </c>
      <c r="U178" s="8" t="s">
        <v>68</v>
      </c>
    </row>
    <row r="179" spans="1:22">
      <c r="A179" s="55">
        <v>2021</v>
      </c>
      <c r="B179" s="17">
        <v>44197</v>
      </c>
      <c r="C179" s="17">
        <v>44286</v>
      </c>
      <c r="D179" s="55" t="s">
        <v>58</v>
      </c>
      <c r="E179" s="55">
        <v>331</v>
      </c>
      <c r="F179" s="55" t="s">
        <v>666</v>
      </c>
      <c r="G179" s="55" t="s">
        <v>667</v>
      </c>
      <c r="H179" s="55" t="s">
        <v>668</v>
      </c>
      <c r="I179" s="55" t="s">
        <v>539</v>
      </c>
      <c r="J179" s="11" t="s">
        <v>286</v>
      </c>
      <c r="K179" s="17">
        <v>44197</v>
      </c>
      <c r="L179" s="17">
        <v>44213</v>
      </c>
      <c r="M179" s="55" t="s">
        <v>873</v>
      </c>
      <c r="N179" s="4">
        <v>13161.29</v>
      </c>
      <c r="O179" s="4">
        <f t="shared" ref="O179:O221" si="55">+N179*0.91</f>
        <v>11976.773900000002</v>
      </c>
      <c r="P179" s="55">
        <v>0</v>
      </c>
      <c r="Q179" s="11" t="s">
        <v>286</v>
      </c>
      <c r="R179" s="6" t="s">
        <v>67</v>
      </c>
      <c r="S179" s="7">
        <f t="shared" si="53"/>
        <v>44286</v>
      </c>
      <c r="T179" s="7">
        <f t="shared" si="54"/>
        <v>44286</v>
      </c>
      <c r="U179" s="8" t="s">
        <v>68</v>
      </c>
    </row>
    <row r="180" spans="1:22">
      <c r="A180" s="55">
        <v>2021</v>
      </c>
      <c r="B180" s="17">
        <v>44197</v>
      </c>
      <c r="C180" s="17">
        <v>44286</v>
      </c>
      <c r="D180" s="55" t="s">
        <v>58</v>
      </c>
      <c r="E180" s="55">
        <v>331</v>
      </c>
      <c r="F180" s="55" t="s">
        <v>669</v>
      </c>
      <c r="G180" s="55" t="s">
        <v>670</v>
      </c>
      <c r="H180" s="55" t="s">
        <v>671</v>
      </c>
      <c r="I180" s="55" t="s">
        <v>542</v>
      </c>
      <c r="J180" s="11" t="s">
        <v>286</v>
      </c>
      <c r="K180" s="17">
        <v>44197</v>
      </c>
      <c r="L180" s="17">
        <v>44217</v>
      </c>
      <c r="M180" s="55" t="s">
        <v>873</v>
      </c>
      <c r="N180" s="4">
        <v>14258.07</v>
      </c>
      <c r="O180" s="4">
        <f t="shared" si="55"/>
        <v>12974.843699999999</v>
      </c>
      <c r="P180" s="55">
        <v>0</v>
      </c>
      <c r="Q180" s="11" t="s">
        <v>286</v>
      </c>
      <c r="R180" s="6" t="s">
        <v>67</v>
      </c>
      <c r="S180" s="7">
        <f t="shared" si="53"/>
        <v>44286</v>
      </c>
      <c r="T180" s="7">
        <f t="shared" si="54"/>
        <v>44286</v>
      </c>
      <c r="U180" s="8" t="s">
        <v>68</v>
      </c>
    </row>
    <row r="181" spans="1:22">
      <c r="A181" s="55">
        <v>2021</v>
      </c>
      <c r="B181" s="17">
        <v>44197</v>
      </c>
      <c r="C181" s="17">
        <v>44286</v>
      </c>
      <c r="D181" s="55" t="s">
        <v>58</v>
      </c>
      <c r="E181" s="55">
        <v>331</v>
      </c>
      <c r="F181" s="55" t="s">
        <v>672</v>
      </c>
      <c r="G181" s="55" t="s">
        <v>673</v>
      </c>
      <c r="H181" s="55" t="s">
        <v>674</v>
      </c>
      <c r="I181" s="55" t="s">
        <v>543</v>
      </c>
      <c r="J181" s="11" t="s">
        <v>286</v>
      </c>
      <c r="K181" s="17">
        <v>44197</v>
      </c>
      <c r="L181" s="17">
        <v>44213</v>
      </c>
      <c r="M181" s="55" t="s">
        <v>873</v>
      </c>
      <c r="N181" s="4">
        <v>13161.29</v>
      </c>
      <c r="O181" s="4">
        <f t="shared" si="55"/>
        <v>11976.773900000002</v>
      </c>
      <c r="P181" s="55">
        <v>0</v>
      </c>
      <c r="Q181" s="11" t="s">
        <v>286</v>
      </c>
      <c r="R181" s="6" t="s">
        <v>67</v>
      </c>
      <c r="S181" s="7">
        <f t="shared" si="53"/>
        <v>44286</v>
      </c>
      <c r="T181" s="7">
        <f t="shared" si="54"/>
        <v>44286</v>
      </c>
      <c r="U181" s="8" t="s">
        <v>68</v>
      </c>
    </row>
    <row r="182" spans="1:22">
      <c r="A182" s="55">
        <v>2021</v>
      </c>
      <c r="B182" s="17">
        <v>44197</v>
      </c>
      <c r="C182" s="17">
        <v>44286</v>
      </c>
      <c r="D182" s="55" t="s">
        <v>58</v>
      </c>
      <c r="E182" s="55">
        <v>331</v>
      </c>
      <c r="F182" s="55" t="s">
        <v>675</v>
      </c>
      <c r="G182" s="55" t="s">
        <v>676</v>
      </c>
      <c r="H182" s="55" t="s">
        <v>677</v>
      </c>
      <c r="I182" s="55" t="s">
        <v>838</v>
      </c>
      <c r="J182" s="11" t="s">
        <v>286</v>
      </c>
      <c r="K182" s="17">
        <v>44197</v>
      </c>
      <c r="L182" s="17">
        <v>44561</v>
      </c>
      <c r="M182" s="55" t="s">
        <v>873</v>
      </c>
      <c r="N182" s="4">
        <v>278400</v>
      </c>
      <c r="O182" s="4">
        <f t="shared" si="55"/>
        <v>253344</v>
      </c>
      <c r="P182" s="55">
        <v>0</v>
      </c>
      <c r="Q182" s="11" t="s">
        <v>286</v>
      </c>
      <c r="R182" s="6" t="s">
        <v>67</v>
      </c>
      <c r="S182" s="7">
        <f t="shared" si="53"/>
        <v>44286</v>
      </c>
      <c r="T182" s="7">
        <f t="shared" si="54"/>
        <v>44286</v>
      </c>
      <c r="U182" s="8" t="s">
        <v>68</v>
      </c>
    </row>
    <row r="183" spans="1:22">
      <c r="A183" s="55">
        <v>2021</v>
      </c>
      <c r="B183" s="17">
        <v>44197</v>
      </c>
      <c r="C183" s="17">
        <v>44286</v>
      </c>
      <c r="D183" s="55" t="s">
        <v>58</v>
      </c>
      <c r="E183" s="55">
        <v>331</v>
      </c>
      <c r="F183" s="55" t="s">
        <v>678</v>
      </c>
      <c r="G183" s="55" t="s">
        <v>679</v>
      </c>
      <c r="H183" s="55" t="s">
        <v>680</v>
      </c>
      <c r="I183" s="55" t="s">
        <v>583</v>
      </c>
      <c r="J183" s="11" t="s">
        <v>286</v>
      </c>
      <c r="K183" s="17">
        <v>44197</v>
      </c>
      <c r="L183" s="17">
        <v>44213</v>
      </c>
      <c r="M183" s="55" t="s">
        <v>65</v>
      </c>
      <c r="N183" s="4">
        <v>13161.29</v>
      </c>
      <c r="O183" s="4">
        <f t="shared" si="55"/>
        <v>11976.773900000002</v>
      </c>
      <c r="P183" s="55">
        <v>0</v>
      </c>
      <c r="Q183" s="11" t="s">
        <v>286</v>
      </c>
      <c r="R183" s="6" t="s">
        <v>67</v>
      </c>
      <c r="S183" s="7">
        <f t="shared" si="53"/>
        <v>44286</v>
      </c>
      <c r="T183" s="7">
        <f t="shared" si="54"/>
        <v>44286</v>
      </c>
      <c r="U183" s="8" t="s">
        <v>68</v>
      </c>
    </row>
    <row r="184" spans="1:22">
      <c r="A184" s="55">
        <v>2021</v>
      </c>
      <c r="B184" s="17">
        <v>44197</v>
      </c>
      <c r="C184" s="17">
        <v>44286</v>
      </c>
      <c r="D184" s="55" t="s">
        <v>58</v>
      </c>
      <c r="E184" s="55">
        <v>331</v>
      </c>
      <c r="F184" s="55" t="s">
        <v>681</v>
      </c>
      <c r="G184" s="55" t="s">
        <v>682</v>
      </c>
      <c r="H184" s="55" t="s">
        <v>683</v>
      </c>
      <c r="I184" s="55" t="s">
        <v>545</v>
      </c>
      <c r="J184" s="11" t="s">
        <v>286</v>
      </c>
      <c r="K184" s="17">
        <v>44197</v>
      </c>
      <c r="L184" s="17">
        <v>44213</v>
      </c>
      <c r="M184" s="55" t="s">
        <v>874</v>
      </c>
      <c r="N184" s="4">
        <v>13161.29</v>
      </c>
      <c r="O184" s="4">
        <f t="shared" si="55"/>
        <v>11976.773900000002</v>
      </c>
      <c r="P184" s="55">
        <v>0</v>
      </c>
      <c r="Q184" s="11" t="s">
        <v>286</v>
      </c>
      <c r="R184" s="6" t="s">
        <v>67</v>
      </c>
      <c r="S184" s="7">
        <f t="shared" si="53"/>
        <v>44286</v>
      </c>
      <c r="T184" s="7">
        <f t="shared" si="54"/>
        <v>44286</v>
      </c>
      <c r="U184" s="8" t="s">
        <v>68</v>
      </c>
    </row>
    <row r="185" spans="1:22">
      <c r="A185" s="55">
        <v>2021</v>
      </c>
      <c r="B185" s="17">
        <v>44197</v>
      </c>
      <c r="C185" s="17">
        <v>44286</v>
      </c>
      <c r="D185" s="55" t="s">
        <v>58</v>
      </c>
      <c r="E185" s="55">
        <v>331</v>
      </c>
      <c r="F185" s="55" t="s">
        <v>684</v>
      </c>
      <c r="G185" s="55" t="s">
        <v>685</v>
      </c>
      <c r="H185" s="55" t="s">
        <v>686</v>
      </c>
      <c r="I185" s="55" t="s">
        <v>588</v>
      </c>
      <c r="J185" s="11" t="s">
        <v>286</v>
      </c>
      <c r="K185" s="17">
        <v>44197</v>
      </c>
      <c r="L185" s="17">
        <v>44213</v>
      </c>
      <c r="M185" s="55" t="s">
        <v>874</v>
      </c>
      <c r="N185" s="4">
        <v>13161.29</v>
      </c>
      <c r="O185" s="4">
        <f t="shared" si="55"/>
        <v>11976.773900000002</v>
      </c>
      <c r="P185" s="55">
        <v>0</v>
      </c>
      <c r="Q185" s="11" t="s">
        <v>286</v>
      </c>
      <c r="R185" s="6" t="s">
        <v>67</v>
      </c>
      <c r="S185" s="7">
        <f t="shared" si="53"/>
        <v>44286</v>
      </c>
      <c r="T185" s="7">
        <f t="shared" si="54"/>
        <v>44286</v>
      </c>
      <c r="U185" s="8" t="s">
        <v>68</v>
      </c>
    </row>
    <row r="186" spans="1:22">
      <c r="A186" s="55">
        <v>2021</v>
      </c>
      <c r="B186" s="17">
        <v>44197</v>
      </c>
      <c r="C186" s="17">
        <v>44286</v>
      </c>
      <c r="D186" s="55" t="s">
        <v>58</v>
      </c>
      <c r="E186" s="55">
        <v>331</v>
      </c>
      <c r="F186" s="55" t="s">
        <v>687</v>
      </c>
      <c r="G186" s="55" t="s">
        <v>684</v>
      </c>
      <c r="H186" s="55" t="s">
        <v>688</v>
      </c>
      <c r="I186" s="55" t="s">
        <v>590</v>
      </c>
      <c r="J186" s="11" t="s">
        <v>286</v>
      </c>
      <c r="K186" s="17">
        <v>44197</v>
      </c>
      <c r="L186" s="17">
        <v>44232</v>
      </c>
      <c r="M186" s="55" t="s">
        <v>874</v>
      </c>
      <c r="N186" s="4">
        <v>18370.98</v>
      </c>
      <c r="O186" s="4">
        <f t="shared" si="55"/>
        <v>16717.591800000002</v>
      </c>
      <c r="P186" s="55">
        <v>0</v>
      </c>
      <c r="Q186" s="11" t="s">
        <v>286</v>
      </c>
      <c r="R186" s="6" t="s">
        <v>67</v>
      </c>
      <c r="S186" s="7">
        <f t="shared" si="53"/>
        <v>44286</v>
      </c>
      <c r="T186" s="7">
        <f t="shared" si="54"/>
        <v>44286</v>
      </c>
      <c r="U186" s="8" t="s">
        <v>68</v>
      </c>
    </row>
    <row r="187" spans="1:22">
      <c r="A187" s="55">
        <v>2021</v>
      </c>
      <c r="B187" s="17">
        <v>44197</v>
      </c>
      <c r="C187" s="17">
        <v>44286</v>
      </c>
      <c r="D187" s="55" t="s">
        <v>58</v>
      </c>
      <c r="E187" s="55">
        <v>331</v>
      </c>
      <c r="F187" s="55" t="s">
        <v>689</v>
      </c>
      <c r="G187" s="55" t="s">
        <v>690</v>
      </c>
      <c r="H187" s="55" t="s">
        <v>691</v>
      </c>
      <c r="I187" s="55" t="s">
        <v>839</v>
      </c>
      <c r="J187" s="11" t="s">
        <v>286</v>
      </c>
      <c r="K187" s="17">
        <v>44228</v>
      </c>
      <c r="L187" s="17">
        <v>44393</v>
      </c>
      <c r="M187" s="55" t="s">
        <v>572</v>
      </c>
      <c r="N187" s="4">
        <v>67548.09</v>
      </c>
      <c r="O187" s="4">
        <f t="shared" si="55"/>
        <v>61468.761899999998</v>
      </c>
      <c r="P187" s="55">
        <v>0</v>
      </c>
      <c r="Q187" s="11" t="s">
        <v>286</v>
      </c>
      <c r="R187" s="6" t="s">
        <v>67</v>
      </c>
      <c r="S187" s="7">
        <f t="shared" si="53"/>
        <v>44286</v>
      </c>
      <c r="T187" s="7">
        <f t="shared" si="54"/>
        <v>44286</v>
      </c>
      <c r="U187" s="8" t="s">
        <v>68</v>
      </c>
    </row>
    <row r="188" spans="1:22">
      <c r="A188" s="55">
        <v>2021</v>
      </c>
      <c r="B188" s="17">
        <v>44197</v>
      </c>
      <c r="C188" s="17">
        <v>44286</v>
      </c>
      <c r="D188" s="55" t="s">
        <v>58</v>
      </c>
      <c r="E188" s="55">
        <v>331</v>
      </c>
      <c r="F188" s="55" t="s">
        <v>745</v>
      </c>
      <c r="H188" s="55" t="s">
        <v>692</v>
      </c>
      <c r="I188" s="55" t="s">
        <v>840</v>
      </c>
      <c r="J188" s="11" t="s">
        <v>286</v>
      </c>
      <c r="K188" s="17">
        <v>44228</v>
      </c>
      <c r="L188" s="17">
        <v>44393</v>
      </c>
      <c r="M188" s="55" t="s">
        <v>572</v>
      </c>
      <c r="N188" s="4">
        <v>84519.45</v>
      </c>
      <c r="O188" s="4">
        <f t="shared" si="55"/>
        <v>76912.699500000002</v>
      </c>
      <c r="P188" s="55">
        <v>0</v>
      </c>
      <c r="Q188" s="11" t="s">
        <v>286</v>
      </c>
      <c r="R188" s="6" t="s">
        <v>67</v>
      </c>
      <c r="S188" s="7">
        <f t="shared" si="53"/>
        <v>44286</v>
      </c>
      <c r="T188" s="7">
        <f t="shared" si="54"/>
        <v>44286</v>
      </c>
      <c r="U188" s="8" t="s">
        <v>68</v>
      </c>
    </row>
    <row r="189" spans="1:22">
      <c r="A189" s="55">
        <v>2021</v>
      </c>
      <c r="B189" s="17">
        <v>44197</v>
      </c>
      <c r="C189" s="17">
        <v>44286</v>
      </c>
      <c r="D189" s="55" t="s">
        <v>58</v>
      </c>
      <c r="E189" s="55">
        <v>331</v>
      </c>
      <c r="F189" s="55" t="s">
        <v>693</v>
      </c>
      <c r="G189" s="55" t="s">
        <v>673</v>
      </c>
      <c r="H189" s="55" t="s">
        <v>694</v>
      </c>
      <c r="I189" s="55" t="s">
        <v>841</v>
      </c>
      <c r="J189" s="11" t="s">
        <v>286</v>
      </c>
      <c r="K189" s="17">
        <v>44228</v>
      </c>
      <c r="L189" s="17">
        <v>44393</v>
      </c>
      <c r="M189" s="55" t="s">
        <v>572</v>
      </c>
      <c r="N189" s="4">
        <v>84519.45</v>
      </c>
      <c r="O189" s="4">
        <f t="shared" si="55"/>
        <v>76912.699500000002</v>
      </c>
      <c r="P189" s="55">
        <v>0</v>
      </c>
      <c r="Q189" s="11" t="s">
        <v>286</v>
      </c>
      <c r="R189" s="6" t="s">
        <v>67</v>
      </c>
      <c r="S189" s="7">
        <f t="shared" si="53"/>
        <v>44286</v>
      </c>
      <c r="T189" s="7">
        <f t="shared" si="54"/>
        <v>44286</v>
      </c>
      <c r="U189" s="8" t="s">
        <v>68</v>
      </c>
    </row>
    <row r="190" spans="1:22">
      <c r="A190" s="55">
        <v>2021</v>
      </c>
      <c r="B190" s="17">
        <v>44197</v>
      </c>
      <c r="C190" s="17">
        <v>44286</v>
      </c>
      <c r="D190" s="55" t="s">
        <v>58</v>
      </c>
      <c r="E190" s="55">
        <v>331</v>
      </c>
      <c r="F190" s="55" t="s">
        <v>681</v>
      </c>
      <c r="G190" s="55" t="s">
        <v>682</v>
      </c>
      <c r="H190" s="55" t="s">
        <v>683</v>
      </c>
      <c r="I190" s="55" t="s">
        <v>842</v>
      </c>
      <c r="J190" s="11" t="s">
        <v>286</v>
      </c>
      <c r="K190" s="17">
        <v>44228</v>
      </c>
      <c r="L190" s="17">
        <v>44424</v>
      </c>
      <c r="M190" s="55" t="s">
        <v>874</v>
      </c>
      <c r="N190" s="4">
        <v>51279.64</v>
      </c>
      <c r="O190" s="4">
        <f t="shared" si="55"/>
        <v>46664.472399999999</v>
      </c>
      <c r="P190" s="55">
        <v>0</v>
      </c>
      <c r="Q190" s="11" t="s">
        <v>286</v>
      </c>
      <c r="R190" s="6" t="s">
        <v>67</v>
      </c>
      <c r="S190" s="7">
        <f t="shared" si="53"/>
        <v>44286</v>
      </c>
      <c r="T190" s="7">
        <f t="shared" si="54"/>
        <v>44286</v>
      </c>
      <c r="U190" s="8" t="s">
        <v>68</v>
      </c>
    </row>
    <row r="191" spans="1:22">
      <c r="A191" s="55">
        <v>2021</v>
      </c>
      <c r="B191" s="17">
        <v>44197</v>
      </c>
      <c r="C191" s="17">
        <v>44286</v>
      </c>
      <c r="D191" s="55" t="s">
        <v>58</v>
      </c>
      <c r="E191" s="55">
        <v>331</v>
      </c>
      <c r="F191" s="55" t="s">
        <v>684</v>
      </c>
      <c r="G191" s="55" t="s">
        <v>695</v>
      </c>
      <c r="H191" s="55" t="s">
        <v>696</v>
      </c>
      <c r="I191" s="55" t="s">
        <v>843</v>
      </c>
      <c r="J191" s="11" t="s">
        <v>286</v>
      </c>
      <c r="K191" s="17">
        <v>44228</v>
      </c>
      <c r="L191" s="17">
        <v>44424</v>
      </c>
      <c r="M191" s="55" t="s">
        <v>874</v>
      </c>
      <c r="N191" s="4">
        <v>51279.64</v>
      </c>
      <c r="O191" s="4">
        <f t="shared" si="55"/>
        <v>46664.472399999999</v>
      </c>
      <c r="P191" s="55">
        <v>0</v>
      </c>
      <c r="Q191" s="11" t="s">
        <v>286</v>
      </c>
      <c r="R191" s="6" t="s">
        <v>67</v>
      </c>
      <c r="S191" s="7">
        <f t="shared" si="53"/>
        <v>44286</v>
      </c>
      <c r="T191" s="7">
        <f t="shared" si="54"/>
        <v>44286</v>
      </c>
      <c r="U191" s="8" t="s">
        <v>68</v>
      </c>
    </row>
    <row r="192" spans="1:22">
      <c r="A192" s="55">
        <v>2021</v>
      </c>
      <c r="B192" s="17">
        <v>44197</v>
      </c>
      <c r="C192" s="17">
        <v>44286</v>
      </c>
      <c r="D192" s="55" t="s">
        <v>58</v>
      </c>
      <c r="E192" s="55">
        <v>331</v>
      </c>
      <c r="F192" s="55" t="s">
        <v>697</v>
      </c>
      <c r="G192" s="55" t="s">
        <v>698</v>
      </c>
      <c r="H192" s="55" t="s">
        <v>699</v>
      </c>
      <c r="I192" s="55" t="s">
        <v>844</v>
      </c>
      <c r="J192" s="11" t="s">
        <v>286</v>
      </c>
      <c r="K192" s="17">
        <v>44228</v>
      </c>
      <c r="L192" s="17">
        <v>44424</v>
      </c>
      <c r="M192" s="55" t="s">
        <v>874</v>
      </c>
      <c r="N192" s="4">
        <v>51279.64</v>
      </c>
      <c r="O192" s="4">
        <f t="shared" si="55"/>
        <v>46664.472399999999</v>
      </c>
      <c r="P192" s="55">
        <v>0</v>
      </c>
      <c r="Q192" s="11" t="s">
        <v>286</v>
      </c>
      <c r="R192" s="6" t="s">
        <v>67</v>
      </c>
      <c r="S192" s="7">
        <f t="shared" si="53"/>
        <v>44286</v>
      </c>
      <c r="T192" s="7">
        <f t="shared" si="54"/>
        <v>44286</v>
      </c>
      <c r="U192" s="8" t="s">
        <v>68</v>
      </c>
    </row>
    <row r="193" spans="1:21">
      <c r="A193" s="55">
        <v>2021</v>
      </c>
      <c r="B193" s="17">
        <v>44197</v>
      </c>
      <c r="C193" s="17">
        <v>44286</v>
      </c>
      <c r="D193" s="55" t="s">
        <v>58</v>
      </c>
      <c r="E193" s="55">
        <v>331</v>
      </c>
      <c r="F193" s="55" t="s">
        <v>700</v>
      </c>
      <c r="G193" s="55" t="s">
        <v>698</v>
      </c>
      <c r="H193" s="55" t="s">
        <v>701</v>
      </c>
      <c r="I193" s="55" t="s">
        <v>845</v>
      </c>
      <c r="J193" s="11" t="s">
        <v>286</v>
      </c>
      <c r="K193" s="17">
        <v>44228</v>
      </c>
      <c r="L193" s="17">
        <v>44378</v>
      </c>
      <c r="M193" s="55" t="s">
        <v>873</v>
      </c>
      <c r="N193" s="4">
        <v>42500.02</v>
      </c>
      <c r="O193" s="4">
        <f t="shared" si="55"/>
        <v>38675.018199999999</v>
      </c>
      <c r="P193" s="55">
        <v>0</v>
      </c>
      <c r="Q193" s="11" t="s">
        <v>286</v>
      </c>
      <c r="R193" s="6" t="s">
        <v>67</v>
      </c>
      <c r="S193" s="7">
        <f t="shared" si="53"/>
        <v>44286</v>
      </c>
      <c r="T193" s="7">
        <f t="shared" si="54"/>
        <v>44286</v>
      </c>
      <c r="U193" s="8" t="s">
        <v>68</v>
      </c>
    </row>
    <row r="194" spans="1:21">
      <c r="A194" s="55">
        <v>2021</v>
      </c>
      <c r="B194" s="17">
        <v>44197</v>
      </c>
      <c r="C194" s="17">
        <v>44286</v>
      </c>
      <c r="D194" s="55" t="s">
        <v>58</v>
      </c>
      <c r="E194" s="55">
        <v>331</v>
      </c>
      <c r="F194" s="55" t="s">
        <v>702</v>
      </c>
      <c r="G194" s="55" t="s">
        <v>703</v>
      </c>
      <c r="H194" s="55" t="s">
        <v>704</v>
      </c>
      <c r="I194" s="55" t="s">
        <v>846</v>
      </c>
      <c r="J194" s="11" t="s">
        <v>286</v>
      </c>
      <c r="K194" s="17">
        <v>44228</v>
      </c>
      <c r="L194" s="17">
        <v>44378</v>
      </c>
      <c r="M194" s="55" t="s">
        <v>873</v>
      </c>
      <c r="N194" s="4">
        <v>42500.02</v>
      </c>
      <c r="O194" s="4">
        <f t="shared" si="55"/>
        <v>38675.018199999999</v>
      </c>
      <c r="P194" s="55">
        <v>0</v>
      </c>
      <c r="Q194" s="11" t="s">
        <v>286</v>
      </c>
      <c r="R194" s="6" t="s">
        <v>67</v>
      </c>
      <c r="S194" s="7">
        <f t="shared" si="53"/>
        <v>44286</v>
      </c>
      <c r="T194" s="7">
        <f t="shared" si="54"/>
        <v>44286</v>
      </c>
      <c r="U194" s="8" t="s">
        <v>68</v>
      </c>
    </row>
    <row r="195" spans="1:21">
      <c r="A195" s="55">
        <v>2021</v>
      </c>
      <c r="B195" s="17">
        <v>44197</v>
      </c>
      <c r="C195" s="17">
        <v>44286</v>
      </c>
      <c r="D195" s="55" t="s">
        <v>58</v>
      </c>
      <c r="E195" s="55">
        <v>331</v>
      </c>
      <c r="F195" s="55" t="s">
        <v>666</v>
      </c>
      <c r="G195" s="55" t="s">
        <v>667</v>
      </c>
      <c r="H195" s="55" t="s">
        <v>668</v>
      </c>
      <c r="I195" s="55" t="s">
        <v>847</v>
      </c>
      <c r="J195" s="11" t="s">
        <v>286</v>
      </c>
      <c r="K195" s="17">
        <v>44228</v>
      </c>
      <c r="L195" s="17">
        <v>44378</v>
      </c>
      <c r="M195" s="55" t="s">
        <v>873</v>
      </c>
      <c r="N195" s="4">
        <v>42500.02</v>
      </c>
      <c r="O195" s="4">
        <f t="shared" si="55"/>
        <v>38675.018199999999</v>
      </c>
      <c r="P195" s="55">
        <v>0</v>
      </c>
      <c r="Q195" s="11" t="s">
        <v>286</v>
      </c>
      <c r="R195" s="6" t="s">
        <v>67</v>
      </c>
      <c r="S195" s="7">
        <f t="shared" si="53"/>
        <v>44286</v>
      </c>
      <c r="T195" s="7">
        <f t="shared" si="54"/>
        <v>44286</v>
      </c>
      <c r="U195" s="8" t="s">
        <v>68</v>
      </c>
    </row>
    <row r="196" spans="1:21">
      <c r="A196" s="55">
        <v>2021</v>
      </c>
      <c r="B196" s="17">
        <v>44197</v>
      </c>
      <c r="C196" s="17">
        <v>44286</v>
      </c>
      <c r="D196" s="55" t="s">
        <v>58</v>
      </c>
      <c r="E196" s="55">
        <v>331</v>
      </c>
      <c r="F196" s="55" t="s">
        <v>669</v>
      </c>
      <c r="G196" s="55" t="s">
        <v>705</v>
      </c>
      <c r="H196" s="55" t="s">
        <v>706</v>
      </c>
      <c r="I196" s="55" t="s">
        <v>848</v>
      </c>
      <c r="J196" s="11" t="s">
        <v>286</v>
      </c>
      <c r="K196" s="17">
        <v>44228</v>
      </c>
      <c r="L196" s="17">
        <v>44378</v>
      </c>
      <c r="M196" s="55" t="s">
        <v>873</v>
      </c>
      <c r="N196" s="4">
        <v>42500.02</v>
      </c>
      <c r="O196" s="4">
        <f t="shared" si="55"/>
        <v>38675.018199999999</v>
      </c>
      <c r="P196" s="55">
        <v>0</v>
      </c>
      <c r="Q196" s="11" t="s">
        <v>286</v>
      </c>
      <c r="R196" s="6" t="s">
        <v>67</v>
      </c>
      <c r="S196" s="7">
        <f t="shared" si="53"/>
        <v>44286</v>
      </c>
      <c r="T196" s="7">
        <f t="shared" si="54"/>
        <v>44286</v>
      </c>
      <c r="U196" s="8" t="s">
        <v>68</v>
      </c>
    </row>
    <row r="197" spans="1:21">
      <c r="A197" s="55">
        <v>2021</v>
      </c>
      <c r="B197" s="17">
        <v>44197</v>
      </c>
      <c r="C197" s="17">
        <v>44286</v>
      </c>
      <c r="D197" s="55" t="s">
        <v>58</v>
      </c>
      <c r="E197" s="55">
        <v>331</v>
      </c>
      <c r="F197" s="55" t="s">
        <v>666</v>
      </c>
      <c r="G197" s="55" t="s">
        <v>663</v>
      </c>
      <c r="H197" s="55" t="s">
        <v>707</v>
      </c>
      <c r="I197" s="55" t="s">
        <v>849</v>
      </c>
      <c r="J197" s="11" t="s">
        <v>286</v>
      </c>
      <c r="K197" s="17">
        <v>44228</v>
      </c>
      <c r="L197" s="17">
        <v>44378</v>
      </c>
      <c r="M197" s="55" t="s">
        <v>873</v>
      </c>
      <c r="N197" s="4">
        <v>42500.02</v>
      </c>
      <c r="O197" s="4">
        <f t="shared" si="55"/>
        <v>38675.018199999999</v>
      </c>
      <c r="P197" s="55">
        <v>0</v>
      </c>
      <c r="Q197" s="11" t="s">
        <v>286</v>
      </c>
      <c r="R197" s="6" t="s">
        <v>67</v>
      </c>
      <c r="S197" s="7">
        <f t="shared" si="53"/>
        <v>44286</v>
      </c>
      <c r="T197" s="7">
        <f t="shared" si="54"/>
        <v>44286</v>
      </c>
      <c r="U197" s="8" t="s">
        <v>68</v>
      </c>
    </row>
    <row r="198" spans="1:21">
      <c r="A198" s="55">
        <v>2021</v>
      </c>
      <c r="B198" s="17">
        <v>44197</v>
      </c>
      <c r="C198" s="17">
        <v>44286</v>
      </c>
      <c r="D198" s="55" t="s">
        <v>59</v>
      </c>
      <c r="E198">
        <v>121</v>
      </c>
      <c r="F198" s="55" t="s">
        <v>684</v>
      </c>
      <c r="G198" s="55" t="s">
        <v>695</v>
      </c>
      <c r="H198" s="55" t="s">
        <v>708</v>
      </c>
      <c r="I198" s="55" t="s">
        <v>850</v>
      </c>
      <c r="J198" s="11" t="s">
        <v>286</v>
      </c>
      <c r="K198" s="17">
        <v>44218</v>
      </c>
      <c r="L198" s="17">
        <v>44233</v>
      </c>
      <c r="M198" s="55" t="s">
        <v>875</v>
      </c>
      <c r="N198" s="4">
        <v>25154</v>
      </c>
      <c r="O198" s="4">
        <f t="shared" si="55"/>
        <v>22890.14</v>
      </c>
      <c r="P198" s="55">
        <v>0</v>
      </c>
      <c r="Q198" s="11" t="s">
        <v>286</v>
      </c>
      <c r="R198" s="6" t="s">
        <v>67</v>
      </c>
      <c r="S198" s="7">
        <f t="shared" si="53"/>
        <v>44286</v>
      </c>
      <c r="T198" s="7">
        <f t="shared" si="54"/>
        <v>44286</v>
      </c>
      <c r="U198" s="8" t="s">
        <v>68</v>
      </c>
    </row>
    <row r="199" spans="1:21">
      <c r="A199" s="55">
        <v>2021</v>
      </c>
      <c r="B199" s="17">
        <v>44197</v>
      </c>
      <c r="C199" s="17">
        <v>44286</v>
      </c>
      <c r="D199" s="55" t="s">
        <v>59</v>
      </c>
      <c r="E199" s="55">
        <v>121</v>
      </c>
      <c r="F199" s="55" t="s">
        <v>709</v>
      </c>
      <c r="G199" s="55" t="s">
        <v>710</v>
      </c>
      <c r="H199" s="55" t="s">
        <v>711</v>
      </c>
      <c r="I199" s="55" t="s">
        <v>529</v>
      </c>
      <c r="J199" s="11" t="s">
        <v>286</v>
      </c>
      <c r="K199" s="17">
        <v>44197</v>
      </c>
      <c r="L199" s="17">
        <v>44228</v>
      </c>
      <c r="M199" s="55" t="s">
        <v>876</v>
      </c>
      <c r="N199" s="4">
        <v>29663.55</v>
      </c>
      <c r="O199" s="4">
        <f t="shared" si="55"/>
        <v>26993.8305</v>
      </c>
      <c r="P199" s="55">
        <v>0</v>
      </c>
      <c r="Q199" s="11" t="s">
        <v>286</v>
      </c>
      <c r="R199" s="6" t="s">
        <v>67</v>
      </c>
      <c r="S199" s="7">
        <f t="shared" si="53"/>
        <v>44286</v>
      </c>
      <c r="T199" s="7">
        <f t="shared" si="54"/>
        <v>44286</v>
      </c>
      <c r="U199" s="8" t="s">
        <v>68</v>
      </c>
    </row>
    <row r="200" spans="1:21">
      <c r="A200" s="55">
        <v>2021</v>
      </c>
      <c r="B200" s="17">
        <v>44197</v>
      </c>
      <c r="C200" s="17">
        <v>44286</v>
      </c>
      <c r="D200" s="55" t="s">
        <v>59</v>
      </c>
      <c r="E200" s="55">
        <v>121</v>
      </c>
      <c r="F200" s="55" t="s">
        <v>712</v>
      </c>
      <c r="G200" s="55" t="s">
        <v>713</v>
      </c>
      <c r="H200" s="55" t="s">
        <v>714</v>
      </c>
      <c r="I200" s="55" t="s">
        <v>851</v>
      </c>
      <c r="J200" s="11" t="s">
        <v>286</v>
      </c>
      <c r="K200" s="17">
        <v>44218</v>
      </c>
      <c r="L200" s="17">
        <v>44233</v>
      </c>
      <c r="M200" s="55" t="s">
        <v>877</v>
      </c>
      <c r="N200" s="4">
        <v>29663.55</v>
      </c>
      <c r="O200" s="4">
        <f t="shared" si="55"/>
        <v>26993.8305</v>
      </c>
      <c r="P200" s="55">
        <v>0</v>
      </c>
      <c r="Q200" s="11" t="s">
        <v>286</v>
      </c>
      <c r="R200" s="6" t="s">
        <v>67</v>
      </c>
      <c r="S200" s="7">
        <f t="shared" si="53"/>
        <v>44286</v>
      </c>
      <c r="T200" s="7">
        <f t="shared" si="54"/>
        <v>44286</v>
      </c>
      <c r="U200" s="8" t="s">
        <v>68</v>
      </c>
    </row>
    <row r="201" spans="1:21">
      <c r="A201" s="55">
        <v>2021</v>
      </c>
      <c r="B201" s="17">
        <v>44197</v>
      </c>
      <c r="C201" s="17">
        <v>44286</v>
      </c>
      <c r="D201" s="55" t="s">
        <v>59</v>
      </c>
      <c r="E201" s="55">
        <v>121</v>
      </c>
      <c r="F201" s="55" t="s">
        <v>715</v>
      </c>
      <c r="G201" s="55" t="s">
        <v>716</v>
      </c>
      <c r="H201" s="55" t="s">
        <v>717</v>
      </c>
      <c r="I201" s="55" t="s">
        <v>852</v>
      </c>
      <c r="J201" s="11" t="s">
        <v>286</v>
      </c>
      <c r="K201" s="17">
        <v>44169</v>
      </c>
      <c r="L201" s="17">
        <v>44212</v>
      </c>
      <c r="M201" s="55" t="s">
        <v>878</v>
      </c>
      <c r="N201" s="4">
        <v>25154</v>
      </c>
      <c r="O201" s="4">
        <f t="shared" si="55"/>
        <v>22890.14</v>
      </c>
      <c r="P201" s="55">
        <v>0</v>
      </c>
      <c r="Q201" s="11" t="s">
        <v>286</v>
      </c>
      <c r="R201" s="6" t="s">
        <v>67</v>
      </c>
      <c r="S201" s="7">
        <f t="shared" si="53"/>
        <v>44286</v>
      </c>
      <c r="T201" s="7">
        <f t="shared" si="54"/>
        <v>44286</v>
      </c>
      <c r="U201" s="8" t="s">
        <v>68</v>
      </c>
    </row>
    <row r="202" spans="1:21">
      <c r="A202" s="55">
        <v>2021</v>
      </c>
      <c r="B202" s="17">
        <v>44197</v>
      </c>
      <c r="C202" s="17">
        <v>44286</v>
      </c>
      <c r="D202" s="55" t="s">
        <v>58</v>
      </c>
      <c r="E202" s="55">
        <v>331</v>
      </c>
      <c r="F202" s="55" t="s">
        <v>718</v>
      </c>
      <c r="G202" s="55" t="s">
        <v>719</v>
      </c>
      <c r="H202" s="55" t="s">
        <v>720</v>
      </c>
      <c r="I202" s="55" t="s">
        <v>853</v>
      </c>
      <c r="J202" s="11" t="s">
        <v>286</v>
      </c>
      <c r="K202" s="17">
        <v>44232</v>
      </c>
      <c r="L202" s="17">
        <v>44413</v>
      </c>
      <c r="M202" s="55" t="s">
        <v>874</v>
      </c>
      <c r="N202" s="4">
        <v>29663.55</v>
      </c>
      <c r="O202" s="4">
        <f t="shared" si="55"/>
        <v>26993.8305</v>
      </c>
      <c r="P202" s="55">
        <v>0</v>
      </c>
      <c r="Q202" s="11" t="s">
        <v>286</v>
      </c>
      <c r="R202" s="6" t="s">
        <v>67</v>
      </c>
      <c r="S202" s="7">
        <f t="shared" si="53"/>
        <v>44286</v>
      </c>
      <c r="T202" s="7">
        <f t="shared" si="54"/>
        <v>44286</v>
      </c>
      <c r="U202" s="8" t="s">
        <v>68</v>
      </c>
    </row>
    <row r="203" spans="1:21">
      <c r="A203" s="55">
        <v>2021</v>
      </c>
      <c r="B203" s="17">
        <v>44197</v>
      </c>
      <c r="C203" s="17">
        <v>44286</v>
      </c>
      <c r="D203" s="55" t="s">
        <v>59</v>
      </c>
      <c r="E203" s="55">
        <v>121</v>
      </c>
      <c r="F203" s="55" t="s">
        <v>721</v>
      </c>
      <c r="G203" s="55" t="s">
        <v>722</v>
      </c>
      <c r="H203" s="55" t="s">
        <v>723</v>
      </c>
      <c r="I203" s="55" t="s">
        <v>854</v>
      </c>
      <c r="J203" s="11" t="s">
        <v>286</v>
      </c>
      <c r="K203" s="17">
        <v>44302</v>
      </c>
      <c r="L203" s="17">
        <v>44331</v>
      </c>
      <c r="M203" s="55" t="s">
        <v>879</v>
      </c>
      <c r="N203" s="4">
        <v>40246.400000000001</v>
      </c>
      <c r="O203" s="4">
        <f t="shared" si="55"/>
        <v>36624.224000000002</v>
      </c>
      <c r="P203" s="55">
        <v>0</v>
      </c>
      <c r="Q203" s="11" t="s">
        <v>286</v>
      </c>
      <c r="R203" s="6" t="s">
        <v>67</v>
      </c>
      <c r="S203" s="7">
        <f t="shared" si="53"/>
        <v>44286</v>
      </c>
      <c r="T203" s="7">
        <f t="shared" si="54"/>
        <v>44286</v>
      </c>
      <c r="U203" s="8" t="s">
        <v>68</v>
      </c>
    </row>
    <row r="204" spans="1:21">
      <c r="A204" s="55">
        <v>2021</v>
      </c>
      <c r="B204" s="17">
        <v>44197</v>
      </c>
      <c r="C204" s="17">
        <v>44286</v>
      </c>
      <c r="D204" s="55" t="s">
        <v>59</v>
      </c>
      <c r="E204" s="55">
        <v>121</v>
      </c>
      <c r="F204" s="55" t="s">
        <v>724</v>
      </c>
      <c r="G204" s="55" t="s">
        <v>713</v>
      </c>
      <c r="H204" s="55" t="s">
        <v>714</v>
      </c>
      <c r="I204" s="55" t="s">
        <v>855</v>
      </c>
      <c r="J204" s="11" t="s">
        <v>286</v>
      </c>
      <c r="K204" s="17">
        <v>44337</v>
      </c>
      <c r="L204" s="17">
        <v>44352</v>
      </c>
      <c r="M204" s="55" t="s">
        <v>880</v>
      </c>
      <c r="N204" s="4">
        <v>25154</v>
      </c>
      <c r="O204" s="4">
        <f t="shared" si="55"/>
        <v>22890.14</v>
      </c>
      <c r="P204" s="55">
        <v>0</v>
      </c>
      <c r="Q204" s="11" t="s">
        <v>286</v>
      </c>
      <c r="R204" s="6" t="s">
        <v>67</v>
      </c>
      <c r="S204" s="7">
        <f t="shared" si="53"/>
        <v>44286</v>
      </c>
      <c r="T204" s="7">
        <f t="shared" si="54"/>
        <v>44286</v>
      </c>
      <c r="U204" s="8" t="s">
        <v>68</v>
      </c>
    </row>
    <row r="205" spans="1:21">
      <c r="A205" s="55">
        <v>2021</v>
      </c>
      <c r="B205" s="17">
        <v>44197</v>
      </c>
      <c r="C205" s="17">
        <v>44286</v>
      </c>
      <c r="D205" s="55" t="s">
        <v>59</v>
      </c>
      <c r="E205" s="55">
        <v>121</v>
      </c>
      <c r="F205" s="55" t="s">
        <v>725</v>
      </c>
      <c r="G205" s="55" t="s">
        <v>726</v>
      </c>
      <c r="H205" s="55" t="s">
        <v>727</v>
      </c>
      <c r="I205" s="55" t="s">
        <v>856</v>
      </c>
      <c r="J205" s="11" t="s">
        <v>286</v>
      </c>
      <c r="K205" s="17">
        <v>44358</v>
      </c>
      <c r="L205" s="17">
        <v>44379</v>
      </c>
      <c r="M205" s="55" t="s">
        <v>881</v>
      </c>
      <c r="N205" s="4">
        <v>35215.599999999999</v>
      </c>
      <c r="O205" s="4">
        <f t="shared" si="55"/>
        <v>32046.196</v>
      </c>
      <c r="P205" s="55">
        <v>0</v>
      </c>
      <c r="Q205" s="11" t="s">
        <v>286</v>
      </c>
      <c r="R205" s="6" t="s">
        <v>67</v>
      </c>
      <c r="S205" s="7">
        <f t="shared" si="53"/>
        <v>44286</v>
      </c>
      <c r="T205" s="7">
        <f t="shared" si="54"/>
        <v>44286</v>
      </c>
      <c r="U205" s="8" t="s">
        <v>68</v>
      </c>
    </row>
    <row r="206" spans="1:21">
      <c r="A206" s="55">
        <v>2021</v>
      </c>
      <c r="B206" s="17">
        <v>44197</v>
      </c>
      <c r="C206" s="17">
        <v>44286</v>
      </c>
      <c r="D206" s="55" t="s">
        <v>59</v>
      </c>
      <c r="E206" s="55">
        <v>121</v>
      </c>
      <c r="F206" s="55" t="s">
        <v>728</v>
      </c>
      <c r="G206" s="55" t="s">
        <v>729</v>
      </c>
      <c r="H206" s="55" t="s">
        <v>730</v>
      </c>
      <c r="I206" s="55" t="s">
        <v>857</v>
      </c>
      <c r="J206" s="11" t="s">
        <v>286</v>
      </c>
      <c r="K206" s="17">
        <v>44380</v>
      </c>
      <c r="L206" s="17">
        <v>44422</v>
      </c>
      <c r="M206" s="55" t="s">
        <v>882</v>
      </c>
      <c r="N206" s="4">
        <v>35215.599999999999</v>
      </c>
      <c r="O206" s="4">
        <f t="shared" si="55"/>
        <v>32046.196</v>
      </c>
      <c r="P206" s="55">
        <v>0</v>
      </c>
      <c r="Q206" s="11" t="s">
        <v>286</v>
      </c>
      <c r="R206" s="6" t="s">
        <v>67</v>
      </c>
      <c r="S206" s="7">
        <f t="shared" si="53"/>
        <v>44286</v>
      </c>
      <c r="T206" s="7">
        <f t="shared" si="54"/>
        <v>44286</v>
      </c>
      <c r="U206" s="8" t="s">
        <v>68</v>
      </c>
    </row>
    <row r="207" spans="1:21">
      <c r="A207" s="55">
        <v>2021</v>
      </c>
      <c r="B207" s="17">
        <v>44197</v>
      </c>
      <c r="C207" s="17">
        <v>44286</v>
      </c>
      <c r="D207" s="55" t="s">
        <v>59</v>
      </c>
      <c r="E207" s="55">
        <v>121</v>
      </c>
      <c r="F207" s="55" t="s">
        <v>731</v>
      </c>
      <c r="G207" s="55" t="s">
        <v>732</v>
      </c>
      <c r="H207" s="55" t="s">
        <v>733</v>
      </c>
      <c r="I207" s="55" t="s">
        <v>858</v>
      </c>
      <c r="J207" s="11" t="s">
        <v>286</v>
      </c>
      <c r="K207" s="17">
        <v>44351</v>
      </c>
      <c r="L207" s="17">
        <v>44366</v>
      </c>
      <c r="M207" s="55" t="s">
        <v>883</v>
      </c>
      <c r="N207" s="4">
        <v>29663.55</v>
      </c>
      <c r="O207" s="4">
        <f t="shared" si="55"/>
        <v>26993.8305</v>
      </c>
      <c r="P207" s="55">
        <v>0</v>
      </c>
      <c r="Q207" s="11" t="s">
        <v>286</v>
      </c>
      <c r="R207" s="6" t="s">
        <v>67</v>
      </c>
      <c r="S207" s="7">
        <f t="shared" si="53"/>
        <v>44286</v>
      </c>
      <c r="T207" s="7">
        <f t="shared" si="54"/>
        <v>44286</v>
      </c>
      <c r="U207" s="8" t="s">
        <v>68</v>
      </c>
    </row>
    <row r="208" spans="1:21">
      <c r="A208" s="55">
        <v>2021</v>
      </c>
      <c r="B208" s="17">
        <v>44197</v>
      </c>
      <c r="C208" s="17">
        <v>44286</v>
      </c>
      <c r="D208" s="55" t="s">
        <v>59</v>
      </c>
      <c r="E208" s="55">
        <v>121</v>
      </c>
      <c r="F208" s="55" t="s">
        <v>734</v>
      </c>
      <c r="G208" s="55" t="s">
        <v>684</v>
      </c>
      <c r="H208" s="55" t="s">
        <v>735</v>
      </c>
      <c r="I208" s="55" t="s">
        <v>859</v>
      </c>
      <c r="J208" s="11" t="s">
        <v>286</v>
      </c>
      <c r="K208" s="17">
        <v>44274</v>
      </c>
      <c r="L208" s="17">
        <v>44296</v>
      </c>
      <c r="M208" s="55" t="s">
        <v>884</v>
      </c>
      <c r="N208" s="4">
        <v>29663.55</v>
      </c>
      <c r="O208" s="4">
        <f t="shared" si="55"/>
        <v>26993.8305</v>
      </c>
      <c r="P208" s="55">
        <v>0</v>
      </c>
      <c r="Q208" s="11" t="s">
        <v>286</v>
      </c>
      <c r="R208" s="6" t="s">
        <v>67</v>
      </c>
      <c r="S208" s="7">
        <f t="shared" si="53"/>
        <v>44286</v>
      </c>
      <c r="T208" s="7">
        <f t="shared" si="54"/>
        <v>44286</v>
      </c>
      <c r="U208" s="8" t="s">
        <v>68</v>
      </c>
    </row>
    <row r="209" spans="1:21">
      <c r="A209" s="55">
        <v>2021</v>
      </c>
      <c r="B209" s="17">
        <v>44197</v>
      </c>
      <c r="C209" s="17">
        <v>44286</v>
      </c>
      <c r="D209" s="55" t="s">
        <v>59</v>
      </c>
      <c r="E209" s="55">
        <v>121</v>
      </c>
      <c r="F209" s="55" t="s">
        <v>684</v>
      </c>
      <c r="G209" s="55" t="s">
        <v>695</v>
      </c>
      <c r="H209" s="55" t="s">
        <v>708</v>
      </c>
      <c r="I209" s="55" t="s">
        <v>860</v>
      </c>
      <c r="J209" s="11" t="s">
        <v>286</v>
      </c>
      <c r="K209" s="17">
        <v>44302</v>
      </c>
      <c r="L209" s="17">
        <v>44324</v>
      </c>
      <c r="M209" s="55" t="s">
        <v>885</v>
      </c>
      <c r="N209" s="4">
        <v>29663.55</v>
      </c>
      <c r="O209" s="4">
        <f t="shared" si="55"/>
        <v>26993.8305</v>
      </c>
      <c r="P209" s="55">
        <v>0</v>
      </c>
      <c r="Q209" s="11" t="s">
        <v>286</v>
      </c>
      <c r="R209" s="6" t="s">
        <v>67</v>
      </c>
      <c r="S209" s="7">
        <f t="shared" si="53"/>
        <v>44286</v>
      </c>
      <c r="T209" s="7">
        <f t="shared" si="54"/>
        <v>44286</v>
      </c>
      <c r="U209" s="8" t="s">
        <v>68</v>
      </c>
    </row>
    <row r="210" spans="1:21">
      <c r="A210" s="55">
        <v>2021</v>
      </c>
      <c r="B210" s="17">
        <v>44197</v>
      </c>
      <c r="C210" s="17">
        <v>44286</v>
      </c>
      <c r="D210" s="55" t="s">
        <v>59</v>
      </c>
      <c r="E210" s="55">
        <v>121</v>
      </c>
      <c r="F210" s="55" t="s">
        <v>736</v>
      </c>
      <c r="G210" s="55" t="s">
        <v>737</v>
      </c>
      <c r="H210" s="55" t="s">
        <v>738</v>
      </c>
      <c r="I210" s="55" t="s">
        <v>861</v>
      </c>
      <c r="J210" s="11" t="s">
        <v>286</v>
      </c>
      <c r="K210" s="17">
        <v>44330</v>
      </c>
      <c r="L210" s="17">
        <v>44345</v>
      </c>
      <c r="M210" s="55" t="s">
        <v>886</v>
      </c>
      <c r="N210" s="4">
        <v>29663.55</v>
      </c>
      <c r="O210" s="4">
        <f t="shared" si="55"/>
        <v>26993.8305</v>
      </c>
      <c r="P210" s="55">
        <v>0</v>
      </c>
      <c r="Q210" s="11" t="s">
        <v>286</v>
      </c>
      <c r="R210" s="6" t="s">
        <v>67</v>
      </c>
      <c r="S210" s="7">
        <f t="shared" si="53"/>
        <v>44286</v>
      </c>
      <c r="T210" s="7">
        <f t="shared" si="54"/>
        <v>44286</v>
      </c>
      <c r="U210" s="8" t="s">
        <v>68</v>
      </c>
    </row>
    <row r="211" spans="1:21">
      <c r="A211" s="55">
        <v>2021</v>
      </c>
      <c r="B211" s="17">
        <v>44197</v>
      </c>
      <c r="C211" s="17">
        <v>44286</v>
      </c>
      <c r="D211" s="55" t="s">
        <v>59</v>
      </c>
      <c r="E211" s="55">
        <v>121</v>
      </c>
      <c r="F211" s="55" t="s">
        <v>728</v>
      </c>
      <c r="G211" s="55" t="s">
        <v>729</v>
      </c>
      <c r="H211" s="55" t="s">
        <v>730</v>
      </c>
      <c r="I211" s="55" t="s">
        <v>862</v>
      </c>
      <c r="J211" s="11" t="s">
        <v>286</v>
      </c>
      <c r="K211" s="17">
        <v>44351</v>
      </c>
      <c r="L211" s="17">
        <v>44366</v>
      </c>
      <c r="M211" s="55" t="s">
        <v>887</v>
      </c>
      <c r="N211" s="4">
        <v>29663.55</v>
      </c>
      <c r="O211" s="4">
        <f t="shared" si="55"/>
        <v>26993.8305</v>
      </c>
      <c r="P211" s="55">
        <v>0</v>
      </c>
      <c r="Q211" s="11" t="s">
        <v>286</v>
      </c>
      <c r="R211" s="6" t="s">
        <v>67</v>
      </c>
      <c r="S211" s="7">
        <f t="shared" si="53"/>
        <v>44286</v>
      </c>
      <c r="T211" s="7">
        <f t="shared" si="54"/>
        <v>44286</v>
      </c>
      <c r="U211" s="8" t="s">
        <v>68</v>
      </c>
    </row>
    <row r="212" spans="1:21">
      <c r="A212" s="55">
        <v>2021</v>
      </c>
      <c r="B212" s="17">
        <v>44197</v>
      </c>
      <c r="C212" s="17">
        <v>44286</v>
      </c>
      <c r="D212" s="55" t="s">
        <v>59</v>
      </c>
      <c r="E212" s="55">
        <v>121</v>
      </c>
      <c r="F212" s="55" t="s">
        <v>739</v>
      </c>
      <c r="G212" s="55" t="s">
        <v>740</v>
      </c>
      <c r="H212" s="55" t="s">
        <v>741</v>
      </c>
      <c r="I212" s="55" t="s">
        <v>863</v>
      </c>
      <c r="J212" s="11" t="s">
        <v>286</v>
      </c>
      <c r="K212" s="17">
        <v>44372</v>
      </c>
      <c r="L212" s="17">
        <v>44387</v>
      </c>
      <c r="M212" s="55" t="s">
        <v>888</v>
      </c>
      <c r="N212" s="4">
        <v>29663.55</v>
      </c>
      <c r="O212" s="4">
        <f t="shared" si="55"/>
        <v>26993.8305</v>
      </c>
      <c r="P212" s="55">
        <v>0</v>
      </c>
      <c r="Q212" s="11" t="s">
        <v>286</v>
      </c>
      <c r="R212" s="6" t="s">
        <v>67</v>
      </c>
      <c r="S212" s="7">
        <f t="shared" si="53"/>
        <v>44286</v>
      </c>
      <c r="T212" s="7">
        <f t="shared" si="54"/>
        <v>44286</v>
      </c>
      <c r="U212" s="8" t="s">
        <v>68</v>
      </c>
    </row>
    <row r="213" spans="1:21">
      <c r="A213" s="55">
        <v>2021</v>
      </c>
      <c r="B213" s="17">
        <v>44197</v>
      </c>
      <c r="C213" s="17">
        <v>44286</v>
      </c>
      <c r="D213" s="55" t="s">
        <v>59</v>
      </c>
      <c r="E213" s="55">
        <v>121</v>
      </c>
      <c r="F213" s="55" t="s">
        <v>742</v>
      </c>
      <c r="G213" s="55" t="s">
        <v>743</v>
      </c>
      <c r="H213" s="55" t="s">
        <v>744</v>
      </c>
      <c r="I213" s="55" t="s">
        <v>864</v>
      </c>
      <c r="J213" s="11" t="s">
        <v>286</v>
      </c>
      <c r="K213" s="17">
        <v>44274</v>
      </c>
      <c r="L213" s="17">
        <v>44296</v>
      </c>
      <c r="M213" s="55" t="s">
        <v>889</v>
      </c>
      <c r="N213" s="4">
        <v>29663.55</v>
      </c>
      <c r="O213" s="4">
        <f t="shared" si="55"/>
        <v>26993.8305</v>
      </c>
      <c r="P213" s="55">
        <v>0</v>
      </c>
      <c r="Q213" s="11" t="s">
        <v>286</v>
      </c>
      <c r="R213" s="6" t="s">
        <v>67</v>
      </c>
      <c r="S213" s="7">
        <f t="shared" si="53"/>
        <v>44286</v>
      </c>
      <c r="T213" s="7">
        <f t="shared" si="54"/>
        <v>44286</v>
      </c>
      <c r="U213" s="8" t="s">
        <v>68</v>
      </c>
    </row>
    <row r="214" spans="1:21">
      <c r="A214" s="55">
        <v>2021</v>
      </c>
      <c r="B214" s="17">
        <v>44197</v>
      </c>
      <c r="C214" s="17">
        <v>44286</v>
      </c>
      <c r="D214" s="55" t="s">
        <v>59</v>
      </c>
      <c r="E214" s="55">
        <v>121</v>
      </c>
      <c r="F214" s="55" t="s">
        <v>745</v>
      </c>
      <c r="G214" s="55" t="s">
        <v>746</v>
      </c>
      <c r="H214" s="55" t="s">
        <v>747</v>
      </c>
      <c r="I214" s="55" t="s">
        <v>865</v>
      </c>
      <c r="J214" s="11" t="s">
        <v>286</v>
      </c>
      <c r="K214" s="17">
        <v>44372</v>
      </c>
      <c r="L214" s="17">
        <v>44387</v>
      </c>
      <c r="M214" s="55" t="s">
        <v>890</v>
      </c>
      <c r="N214" s="4">
        <v>29663.55</v>
      </c>
      <c r="O214" s="4">
        <f t="shared" si="55"/>
        <v>26993.8305</v>
      </c>
      <c r="P214" s="55">
        <v>0</v>
      </c>
      <c r="Q214" s="11" t="s">
        <v>286</v>
      </c>
      <c r="R214" s="6" t="s">
        <v>67</v>
      </c>
      <c r="S214" s="7">
        <f t="shared" si="53"/>
        <v>44286</v>
      </c>
      <c r="T214" s="7">
        <f t="shared" si="54"/>
        <v>44286</v>
      </c>
      <c r="U214" s="8" t="s">
        <v>68</v>
      </c>
    </row>
    <row r="215" spans="1:21">
      <c r="A215" s="55">
        <v>2021</v>
      </c>
      <c r="B215" s="17">
        <v>44197</v>
      </c>
      <c r="C215" s="17">
        <v>44286</v>
      </c>
      <c r="D215" s="55" t="s">
        <v>59</v>
      </c>
      <c r="E215" s="55">
        <v>121</v>
      </c>
      <c r="F215" s="55" t="s">
        <v>739</v>
      </c>
      <c r="G215" s="55" t="s">
        <v>740</v>
      </c>
      <c r="H215" s="55" t="s">
        <v>741</v>
      </c>
      <c r="I215" s="55" t="s">
        <v>866</v>
      </c>
      <c r="J215" s="11" t="s">
        <v>286</v>
      </c>
      <c r="K215" s="17">
        <v>44414</v>
      </c>
      <c r="L215" s="17">
        <v>44429</v>
      </c>
      <c r="M215" s="55" t="s">
        <v>890</v>
      </c>
      <c r="N215" s="4">
        <v>29663.55</v>
      </c>
      <c r="O215" s="4">
        <f t="shared" si="55"/>
        <v>26993.8305</v>
      </c>
      <c r="P215" s="55">
        <v>0</v>
      </c>
      <c r="Q215" s="11" t="s">
        <v>286</v>
      </c>
      <c r="R215" s="6" t="s">
        <v>67</v>
      </c>
      <c r="S215" s="7">
        <f t="shared" si="53"/>
        <v>44286</v>
      </c>
      <c r="T215" s="7">
        <f t="shared" si="54"/>
        <v>44286</v>
      </c>
      <c r="U215" s="8" t="s">
        <v>68</v>
      </c>
    </row>
    <row r="216" spans="1:21">
      <c r="A216" s="55">
        <v>2021</v>
      </c>
      <c r="B216" s="17">
        <v>44197</v>
      </c>
      <c r="C216" s="17">
        <v>44286</v>
      </c>
      <c r="D216" s="55" t="s">
        <v>59</v>
      </c>
      <c r="E216" s="55">
        <v>121</v>
      </c>
      <c r="F216" s="55" t="s">
        <v>748</v>
      </c>
      <c r="G216" s="55" t="s">
        <v>749</v>
      </c>
      <c r="H216" s="55" t="s">
        <v>750</v>
      </c>
      <c r="I216" s="55" t="s">
        <v>867</v>
      </c>
      <c r="J216" s="11" t="s">
        <v>286</v>
      </c>
      <c r="K216" s="17">
        <v>44274</v>
      </c>
      <c r="L216" s="17">
        <v>44296</v>
      </c>
      <c r="M216" s="55" t="s">
        <v>891</v>
      </c>
      <c r="N216" s="4">
        <v>29663.55</v>
      </c>
      <c r="O216" s="4">
        <f t="shared" si="55"/>
        <v>26993.8305</v>
      </c>
      <c r="P216" s="55">
        <v>0</v>
      </c>
      <c r="Q216" s="11" t="s">
        <v>286</v>
      </c>
      <c r="R216" s="6" t="s">
        <v>67</v>
      </c>
      <c r="S216" s="7">
        <f t="shared" si="53"/>
        <v>44286</v>
      </c>
      <c r="T216" s="7">
        <f t="shared" si="54"/>
        <v>44286</v>
      </c>
      <c r="U216" s="8" t="s">
        <v>68</v>
      </c>
    </row>
    <row r="217" spans="1:21">
      <c r="A217" s="55">
        <v>2021</v>
      </c>
      <c r="B217" s="17">
        <v>44197</v>
      </c>
      <c r="C217" s="17">
        <v>44286</v>
      </c>
      <c r="D217" s="55" t="s">
        <v>59</v>
      </c>
      <c r="E217" s="55">
        <v>121</v>
      </c>
      <c r="F217" s="55" t="s">
        <v>725</v>
      </c>
      <c r="G217" s="55" t="s">
        <v>726</v>
      </c>
      <c r="H217" s="55" t="s">
        <v>727</v>
      </c>
      <c r="I217" s="55" t="s">
        <v>868</v>
      </c>
      <c r="J217" s="11" t="s">
        <v>286</v>
      </c>
      <c r="K217" s="17">
        <v>44302</v>
      </c>
      <c r="L217" s="17">
        <v>44324</v>
      </c>
      <c r="M217" s="55" t="s">
        <v>892</v>
      </c>
      <c r="N217" s="4">
        <v>29663.55</v>
      </c>
      <c r="O217" s="4">
        <f t="shared" si="55"/>
        <v>26993.8305</v>
      </c>
      <c r="P217" s="55">
        <v>0</v>
      </c>
      <c r="Q217" s="11" t="s">
        <v>286</v>
      </c>
      <c r="R217" s="6" t="s">
        <v>67</v>
      </c>
      <c r="S217" s="7">
        <f t="shared" si="53"/>
        <v>44286</v>
      </c>
      <c r="T217" s="7">
        <f t="shared" si="54"/>
        <v>44286</v>
      </c>
      <c r="U217" s="8" t="s">
        <v>68</v>
      </c>
    </row>
    <row r="218" spans="1:21">
      <c r="A218" s="55">
        <v>2021</v>
      </c>
      <c r="B218" s="17">
        <v>44197</v>
      </c>
      <c r="C218" s="17">
        <v>44286</v>
      </c>
      <c r="D218" s="55" t="s">
        <v>59</v>
      </c>
      <c r="E218" s="55">
        <v>121</v>
      </c>
      <c r="F218" s="55" t="s">
        <v>751</v>
      </c>
      <c r="G218" s="55" t="s">
        <v>752</v>
      </c>
      <c r="H218" s="55" t="s">
        <v>753</v>
      </c>
      <c r="I218" s="55" t="s">
        <v>869</v>
      </c>
      <c r="J218" s="11" t="s">
        <v>286</v>
      </c>
      <c r="K218" s="17">
        <v>44330</v>
      </c>
      <c r="L218" s="17">
        <v>44345</v>
      </c>
      <c r="M218" s="55" t="s">
        <v>893</v>
      </c>
      <c r="N218" s="4">
        <v>29663.55</v>
      </c>
      <c r="O218" s="4">
        <f t="shared" si="55"/>
        <v>26993.8305</v>
      </c>
      <c r="P218" s="55">
        <v>0</v>
      </c>
      <c r="Q218" s="11" t="s">
        <v>286</v>
      </c>
      <c r="R218" s="6" t="s">
        <v>67</v>
      </c>
      <c r="S218" s="7">
        <f t="shared" si="53"/>
        <v>44286</v>
      </c>
      <c r="T218" s="7">
        <f t="shared" si="54"/>
        <v>44286</v>
      </c>
      <c r="U218" s="8" t="s">
        <v>68</v>
      </c>
    </row>
    <row r="219" spans="1:21">
      <c r="A219" s="55">
        <v>2021</v>
      </c>
      <c r="B219" s="17">
        <v>44197</v>
      </c>
      <c r="C219" s="17">
        <v>44286</v>
      </c>
      <c r="D219" s="55" t="s">
        <v>59</v>
      </c>
      <c r="E219" s="55">
        <v>121</v>
      </c>
      <c r="F219" s="55" t="s">
        <v>748</v>
      </c>
      <c r="G219" s="55" t="s">
        <v>749</v>
      </c>
      <c r="H219" s="55" t="s">
        <v>750</v>
      </c>
      <c r="I219" s="55" t="s">
        <v>870</v>
      </c>
      <c r="J219" s="11" t="s">
        <v>286</v>
      </c>
      <c r="K219" s="17">
        <v>44414</v>
      </c>
      <c r="L219" s="17">
        <v>44429</v>
      </c>
      <c r="M219" s="55" t="s">
        <v>894</v>
      </c>
      <c r="N219" s="4">
        <v>29663.55</v>
      </c>
      <c r="O219" s="4">
        <f t="shared" si="55"/>
        <v>26993.8305</v>
      </c>
      <c r="P219" s="55">
        <v>0</v>
      </c>
      <c r="Q219" s="11" t="s">
        <v>286</v>
      </c>
      <c r="R219" s="6" t="s">
        <v>67</v>
      </c>
      <c r="S219" s="7">
        <f t="shared" si="53"/>
        <v>44286</v>
      </c>
      <c r="T219" s="7">
        <f t="shared" si="54"/>
        <v>44286</v>
      </c>
      <c r="U219" s="8" t="s">
        <v>68</v>
      </c>
    </row>
    <row r="220" spans="1:21">
      <c r="A220" s="55">
        <v>2021</v>
      </c>
      <c r="B220" s="17">
        <v>44197</v>
      </c>
      <c r="C220" s="17">
        <v>44286</v>
      </c>
      <c r="D220" s="55" t="s">
        <v>59</v>
      </c>
      <c r="E220" s="55">
        <v>121</v>
      </c>
      <c r="F220" s="55" t="s">
        <v>754</v>
      </c>
      <c r="G220" s="55" t="s">
        <v>755</v>
      </c>
      <c r="H220" s="55" t="s">
        <v>756</v>
      </c>
      <c r="I220" s="55" t="s">
        <v>871</v>
      </c>
      <c r="J220" s="11" t="s">
        <v>286</v>
      </c>
      <c r="K220" s="17">
        <v>44372</v>
      </c>
      <c r="L220" s="17">
        <v>44387</v>
      </c>
      <c r="M220" s="55" t="s">
        <v>895</v>
      </c>
      <c r="N220" s="4">
        <v>29663.55</v>
      </c>
      <c r="O220" s="4">
        <f t="shared" si="55"/>
        <v>26993.8305</v>
      </c>
      <c r="P220" s="55">
        <v>0</v>
      </c>
      <c r="Q220" s="11" t="s">
        <v>286</v>
      </c>
      <c r="R220" s="6" t="s">
        <v>67</v>
      </c>
      <c r="S220" s="7">
        <f t="shared" si="53"/>
        <v>44286</v>
      </c>
      <c r="T220" s="7">
        <f t="shared" si="54"/>
        <v>44286</v>
      </c>
      <c r="U220" s="8" t="s">
        <v>68</v>
      </c>
    </row>
    <row r="221" spans="1:21">
      <c r="A221" s="55">
        <v>2021</v>
      </c>
      <c r="B221" s="17">
        <v>44197</v>
      </c>
      <c r="C221" s="17">
        <v>44286</v>
      </c>
      <c r="D221" s="55" t="s">
        <v>58</v>
      </c>
      <c r="E221">
        <v>331</v>
      </c>
      <c r="F221" s="55" t="s">
        <v>757</v>
      </c>
      <c r="G221" s="55" t="s">
        <v>758</v>
      </c>
      <c r="H221" s="55" t="s">
        <v>759</v>
      </c>
      <c r="I221" s="55" t="s">
        <v>872</v>
      </c>
      <c r="J221" s="11" t="s">
        <v>286</v>
      </c>
      <c r="K221" s="17">
        <v>44271</v>
      </c>
      <c r="L221" s="17">
        <v>44393</v>
      </c>
      <c r="M221" s="55" t="s">
        <v>572</v>
      </c>
      <c r="N221" s="4">
        <v>61134.23</v>
      </c>
      <c r="O221" s="4">
        <f t="shared" si="55"/>
        <v>55632.149300000005</v>
      </c>
      <c r="P221" s="55">
        <v>0</v>
      </c>
      <c r="Q221" s="11" t="s">
        <v>286</v>
      </c>
      <c r="R221" s="6" t="s">
        <v>67</v>
      </c>
      <c r="S221" s="7">
        <f t="shared" si="53"/>
        <v>44286</v>
      </c>
      <c r="T221" s="7">
        <f t="shared" si="54"/>
        <v>44286</v>
      </c>
      <c r="U221" s="8" t="s">
        <v>68</v>
      </c>
    </row>
    <row r="222" spans="1:21">
      <c r="D222" s="60"/>
    </row>
  </sheetData>
  <mergeCells count="7">
    <mergeCell ref="A6:U6"/>
    <mergeCell ref="A2:C2"/>
    <mergeCell ref="D2:F2"/>
    <mergeCell ref="G2:I2"/>
    <mergeCell ref="A3:C3"/>
    <mergeCell ref="D3:F3"/>
    <mergeCell ref="G3:I3"/>
  </mergeCells>
  <dataValidations disablePrompts="1" count="1">
    <dataValidation type="list" allowBlank="1" showErrorMessage="1" sqref="D8:D221">
      <formula1>Hidden_13</formula1>
    </dataValidation>
  </dataValidations>
  <hyperlinks>
    <hyperlink ref="J8" r:id="rId1"/>
    <hyperlink ref="J9" r:id="rId2"/>
    <hyperlink ref="Q8" r:id="rId3" display="http://www.tribunalqro.gob.mx/transparencia/leeDoc.php?cual=3234&amp;transpliga=1"/>
    <hyperlink ref="Q9" r:id="rId4" display="http://www.tribunalqro.gob.mx/transparencia/leeDoc.php?cual=3234&amp;transpliga=1"/>
    <hyperlink ref="Q10" r:id="rId5" display="http://www.tribunalqro.gob.mx/transparencia/leeDoc.php?cual=3234&amp;transpliga=1"/>
    <hyperlink ref="Q11" r:id="rId6" display="http://www.tribunalqro.gob.mx/transparencia/leeDoc.php?cual=3234&amp;transpliga=1"/>
    <hyperlink ref="Q12" r:id="rId7" display="http://www.tribunalqro.gob.mx/transparencia/leeDoc.php?cual=3234&amp;transpliga=1"/>
    <hyperlink ref="Q13" r:id="rId8" display="http://www.tribunalqro.gob.mx/transparencia/leeDoc.php?cual=3234&amp;transpliga=1"/>
    <hyperlink ref="Q14" r:id="rId9" display="http://www.tribunalqro.gob.mx/transparencia/leeDoc.php?cual=3234&amp;transpliga=1"/>
    <hyperlink ref="Q15" r:id="rId10" display="http://www.tribunalqro.gob.mx/transparencia/leeDoc.php?cual=3234&amp;transpliga=1"/>
    <hyperlink ref="Q16" r:id="rId11" display="http://www.tribunalqro.gob.mx/transparencia/leeDoc.php?cual=3234&amp;transpliga=1"/>
    <hyperlink ref="J10" r:id="rId12"/>
    <hyperlink ref="J11" r:id="rId13"/>
    <hyperlink ref="J12" r:id="rId14"/>
    <hyperlink ref="J13" r:id="rId15"/>
    <hyperlink ref="J14" r:id="rId16"/>
    <hyperlink ref="J15" r:id="rId17"/>
    <hyperlink ref="J16" r:id="rId18"/>
    <hyperlink ref="J17" r:id="rId19"/>
    <hyperlink ref="J19" r:id="rId20"/>
    <hyperlink ref="J20" r:id="rId21"/>
    <hyperlink ref="J22" r:id="rId22"/>
    <hyperlink ref="J23" r:id="rId23"/>
    <hyperlink ref="J24" r:id="rId24"/>
    <hyperlink ref="J28" r:id="rId25"/>
    <hyperlink ref="J29" r:id="rId26"/>
    <hyperlink ref="J18" r:id="rId27"/>
    <hyperlink ref="J21" r:id="rId28"/>
    <hyperlink ref="J25" r:id="rId29"/>
    <hyperlink ref="J26" r:id="rId30"/>
    <hyperlink ref="J27" r:id="rId31"/>
    <hyperlink ref="J31" r:id="rId32"/>
    <hyperlink ref="J32" r:id="rId33"/>
    <hyperlink ref="J34" r:id="rId34"/>
    <hyperlink ref="J33" r:id="rId35"/>
    <hyperlink ref="J30" r:id="rId36"/>
    <hyperlink ref="J35" r:id="rId37"/>
    <hyperlink ref="J36" r:id="rId38"/>
    <hyperlink ref="J37" r:id="rId39"/>
    <hyperlink ref="J38" r:id="rId40"/>
    <hyperlink ref="J39" r:id="rId41"/>
    <hyperlink ref="J41" r:id="rId42"/>
    <hyperlink ref="J40" r:id="rId43"/>
    <hyperlink ref="J42" r:id="rId44"/>
    <hyperlink ref="J43" r:id="rId45"/>
    <hyperlink ref="J44" r:id="rId46"/>
    <hyperlink ref="J45" r:id="rId47"/>
    <hyperlink ref="J46" r:id="rId48"/>
    <hyperlink ref="J47" r:id="rId49"/>
    <hyperlink ref="J48" r:id="rId50"/>
    <hyperlink ref="J49" r:id="rId51"/>
    <hyperlink ref="J50" r:id="rId52"/>
    <hyperlink ref="J51" r:id="rId53"/>
    <hyperlink ref="J52" r:id="rId54"/>
    <hyperlink ref="J53" r:id="rId55"/>
    <hyperlink ref="J54" r:id="rId56"/>
    <hyperlink ref="J55" r:id="rId57"/>
    <hyperlink ref="J58" r:id="rId58"/>
    <hyperlink ref="J59" r:id="rId59"/>
    <hyperlink ref="J56" r:id="rId60"/>
    <hyperlink ref="J57" r:id="rId61"/>
    <hyperlink ref="J60" r:id="rId62"/>
    <hyperlink ref="J61" r:id="rId63"/>
    <hyperlink ref="J62" r:id="rId64"/>
    <hyperlink ref="J63" r:id="rId65"/>
    <hyperlink ref="J64" r:id="rId66"/>
    <hyperlink ref="J65" r:id="rId67"/>
    <hyperlink ref="J66" r:id="rId68"/>
    <hyperlink ref="J68" r:id="rId69"/>
    <hyperlink ref="J69" r:id="rId70"/>
    <hyperlink ref="J67" r:id="rId71"/>
    <hyperlink ref="J70" r:id="rId72"/>
    <hyperlink ref="J71" r:id="rId73"/>
    <hyperlink ref="J72" r:id="rId74"/>
    <hyperlink ref="J73" r:id="rId75"/>
    <hyperlink ref="J74" r:id="rId76"/>
    <hyperlink ref="J75" r:id="rId77"/>
    <hyperlink ref="J77" r:id="rId78"/>
    <hyperlink ref="J78" r:id="rId79"/>
    <hyperlink ref="J79" r:id="rId80"/>
    <hyperlink ref="J81" r:id="rId81"/>
    <hyperlink ref="J84" r:id="rId82"/>
    <hyperlink ref="J86" r:id="rId83"/>
    <hyperlink ref="J87" r:id="rId84"/>
    <hyperlink ref="J88" r:id="rId85"/>
    <hyperlink ref="J89" r:id="rId86"/>
    <hyperlink ref="J76" r:id="rId87"/>
    <hyperlink ref="J80" r:id="rId88"/>
    <hyperlink ref="J82" r:id="rId89"/>
    <hyperlink ref="J83" r:id="rId90"/>
    <hyperlink ref="J85" r:id="rId91"/>
    <hyperlink ref="J90" r:id="rId92"/>
    <hyperlink ref="J91" r:id="rId93"/>
    <hyperlink ref="J92" r:id="rId94"/>
    <hyperlink ref="J93" r:id="rId95"/>
    <hyperlink ref="J94" r:id="rId96"/>
    <hyperlink ref="Q95" r:id="rId97" display="http://www.tribunalqro.gob.mx/transparencia/leeDoc.php?cual=3234&amp;transpliga=1"/>
    <hyperlink ref="J95" r:id="rId98"/>
    <hyperlink ref="J96" r:id="rId99"/>
    <hyperlink ref="J97" r:id="rId100"/>
    <hyperlink ref="Q98" r:id="rId101" display="http://www.tribunalqro.gob.mx/transparencia/leeDoc.php?cual=3234&amp;transpliga=1"/>
    <hyperlink ref="J98" r:id="rId102"/>
    <hyperlink ref="Q99" r:id="rId103" display="http://www.tribunalqro.gob.mx/transparencia/leeDoc.php?cual=3234&amp;transpliga=1"/>
    <hyperlink ref="J99" r:id="rId104"/>
    <hyperlink ref="Q100" r:id="rId105" display="http://www.tribunalqro.gob.mx/transparencia/leeDoc.php?cual=3234&amp;transpliga=1"/>
    <hyperlink ref="J100" r:id="rId106"/>
    <hyperlink ref="Q101" r:id="rId107" display="http://www.tribunalqro.gob.mx/transparencia/leeDoc.php?cual=3234&amp;transpliga=1"/>
    <hyperlink ref="J101" r:id="rId108"/>
    <hyperlink ref="J102" r:id="rId109"/>
    <hyperlink ref="J103" r:id="rId110"/>
    <hyperlink ref="J104" r:id="rId111"/>
    <hyperlink ref="J105" r:id="rId112"/>
    <hyperlink ref="J106" r:id="rId113"/>
    <hyperlink ref="J107" r:id="rId114"/>
    <hyperlink ref="J109" r:id="rId115"/>
    <hyperlink ref="J110" r:id="rId116"/>
    <hyperlink ref="J111" r:id="rId117"/>
    <hyperlink ref="J112" r:id="rId118"/>
    <hyperlink ref="J113" r:id="rId119"/>
    <hyperlink ref="J114" r:id="rId120"/>
    <hyperlink ref="J115" r:id="rId121"/>
    <hyperlink ref="J116" r:id="rId122"/>
    <hyperlink ref="J117" r:id="rId123"/>
    <hyperlink ref="J118" r:id="rId124"/>
    <hyperlink ref="J119" r:id="rId125"/>
    <hyperlink ref="J120" r:id="rId126"/>
    <hyperlink ref="J121" r:id="rId127"/>
    <hyperlink ref="J122" r:id="rId128"/>
    <hyperlink ref="J123" r:id="rId129"/>
    <hyperlink ref="J124" r:id="rId130"/>
    <hyperlink ref="J125" r:id="rId131"/>
    <hyperlink ref="J126" r:id="rId132"/>
    <hyperlink ref="J127" r:id="rId133"/>
    <hyperlink ref="J128" r:id="rId134"/>
    <hyperlink ref="J129" r:id="rId135"/>
    <hyperlink ref="Q130" r:id="rId136"/>
    <hyperlink ref="J132" r:id="rId137"/>
    <hyperlink ref="J135" r:id="rId138"/>
    <hyperlink ref="J133" r:id="rId139"/>
    <hyperlink ref="J131" r:id="rId140"/>
    <hyperlink ref="J134" r:id="rId141"/>
    <hyperlink ref="J136" r:id="rId142"/>
    <hyperlink ref="J141" r:id="rId143"/>
    <hyperlink ref="J138" r:id="rId144"/>
    <hyperlink ref="J139" r:id="rId145"/>
    <hyperlink ref="J140" r:id="rId146"/>
    <hyperlink ref="J142" r:id="rId147"/>
    <hyperlink ref="J143" r:id="rId148"/>
    <hyperlink ref="J137" r:id="rId149"/>
    <hyperlink ref="Q138" r:id="rId150"/>
    <hyperlink ref="J144:J150" r:id="rId151" display="http://www.tribunalqro.gob.mx"/>
    <hyperlink ref="J151" r:id="rId152"/>
    <hyperlink ref="Q151" r:id="rId153"/>
    <hyperlink ref="J152:J157" r:id="rId154" display="http://www.tribunalqro.gob.mx"/>
    <hyperlink ref="J157:J169" r:id="rId155" display="http://www.tribunalqro.gob.mx"/>
    <hyperlink ref="J169:J172" r:id="rId156" display="http://www.tribunalqro.gob.mx"/>
    <hyperlink ref="J172:J177" r:id="rId157" display="http://www.tribunalqro.gob.mx"/>
    <hyperlink ref="J178:J221" r:id="rId158" display="http://www.tribunalqro.gob.mx"/>
    <hyperlink ref="Q178" r:id="rId159"/>
    <hyperlink ref="Q179" r:id="rId160"/>
    <hyperlink ref="Q180" r:id="rId161"/>
    <hyperlink ref="Q181" r:id="rId162"/>
    <hyperlink ref="Q182" r:id="rId163"/>
    <hyperlink ref="Q183" r:id="rId164"/>
    <hyperlink ref="Q184" r:id="rId165"/>
    <hyperlink ref="Q185" r:id="rId166"/>
    <hyperlink ref="Q186" r:id="rId167"/>
    <hyperlink ref="Q187" r:id="rId168"/>
    <hyperlink ref="Q188" r:id="rId169"/>
    <hyperlink ref="Q189" r:id="rId170"/>
    <hyperlink ref="Q190" r:id="rId171"/>
    <hyperlink ref="Q191" r:id="rId172"/>
    <hyperlink ref="Q192" r:id="rId173"/>
    <hyperlink ref="Q193" r:id="rId174"/>
    <hyperlink ref="Q194" r:id="rId175"/>
    <hyperlink ref="Q195" r:id="rId176"/>
    <hyperlink ref="Q196" r:id="rId177"/>
    <hyperlink ref="Q197" r:id="rId178"/>
    <hyperlink ref="Q198" r:id="rId179"/>
    <hyperlink ref="Q199" r:id="rId180"/>
    <hyperlink ref="Q200" r:id="rId181"/>
    <hyperlink ref="Q201" r:id="rId182"/>
    <hyperlink ref="Q202" r:id="rId183"/>
    <hyperlink ref="Q203" r:id="rId184"/>
    <hyperlink ref="Q204" r:id="rId185"/>
    <hyperlink ref="Q205" r:id="rId186"/>
    <hyperlink ref="Q206" r:id="rId187"/>
    <hyperlink ref="Q207" r:id="rId188"/>
    <hyperlink ref="Q208" r:id="rId189"/>
    <hyperlink ref="Q209" r:id="rId190"/>
    <hyperlink ref="Q210" r:id="rId191"/>
    <hyperlink ref="Q211" r:id="rId192"/>
    <hyperlink ref="Q212" r:id="rId193"/>
    <hyperlink ref="Q213" r:id="rId194"/>
    <hyperlink ref="Q214" r:id="rId195"/>
    <hyperlink ref="Q215" r:id="rId196"/>
    <hyperlink ref="Q216" r:id="rId197"/>
    <hyperlink ref="Q217" r:id="rId198"/>
    <hyperlink ref="Q218" r:id="rId199"/>
    <hyperlink ref="Q219" r:id="rId200"/>
    <hyperlink ref="Q220" r:id="rId201"/>
    <hyperlink ref="Q221" r:id="rId202"/>
  </hyperlinks>
  <pageMargins left="0.70866141732283472" right="0.70866141732283472" top="0.74803149606299213" bottom="0.74803149606299213" header="0.31496062992125984" footer="0.31496062992125984"/>
  <pageSetup scale="15" orientation="landscape" r:id="rId203"/>
</worksheet>
</file>

<file path=xl/worksheets/sheet2.xml><?xml version="1.0" encoding="utf-8"?>
<worksheet xmlns="http://schemas.openxmlformats.org/spreadsheetml/2006/main" xmlns:r="http://schemas.openxmlformats.org/officeDocument/2006/relationships">
  <sheetPr>
    <pageSetUpPr fitToPage="1"/>
  </sheetPr>
  <dimension ref="A1:C78"/>
  <sheetViews>
    <sheetView topLeftCell="A61" workbookViewId="0">
      <selection activeCell="B70" sqref="B70"/>
    </sheetView>
  </sheetViews>
  <sheetFormatPr baseColWidth="10" defaultRowHeight="15"/>
  <cols>
    <col min="1" max="1" width="33" customWidth="1"/>
    <col min="2" max="2" width="57.5703125" customWidth="1"/>
    <col min="3" max="3" width="14.5703125" customWidth="1"/>
  </cols>
  <sheetData>
    <row r="1" spans="1:3" ht="45" customHeight="1">
      <c r="A1" s="61" t="s">
        <v>602</v>
      </c>
      <c r="B1" s="63" t="s">
        <v>760</v>
      </c>
      <c r="C1" s="62">
        <v>13161.29</v>
      </c>
    </row>
    <row r="2" spans="1:3" ht="45" customHeight="1">
      <c r="A2" s="61" t="s">
        <v>603</v>
      </c>
      <c r="B2" s="63" t="s">
        <v>761</v>
      </c>
      <c r="C2" s="62">
        <v>13161.29</v>
      </c>
    </row>
    <row r="3" spans="1:3" ht="45" customHeight="1">
      <c r="A3" s="61" t="s">
        <v>604</v>
      </c>
      <c r="B3" s="63" t="s">
        <v>762</v>
      </c>
      <c r="C3" s="62">
        <v>14258.07</v>
      </c>
    </row>
    <row r="4" spans="1:3" ht="45" customHeight="1">
      <c r="A4" s="61" t="s">
        <v>605</v>
      </c>
      <c r="B4" s="63" t="s">
        <v>763</v>
      </c>
      <c r="C4" s="62">
        <v>13161.29</v>
      </c>
    </row>
    <row r="5" spans="1:3" ht="45" customHeight="1">
      <c r="A5" s="61" t="s">
        <v>606</v>
      </c>
      <c r="B5" s="63" t="s">
        <v>764</v>
      </c>
      <c r="C5" s="62">
        <v>134842.62</v>
      </c>
    </row>
    <row r="6" spans="1:3" ht="45" customHeight="1">
      <c r="A6" s="64" t="s">
        <v>607</v>
      </c>
      <c r="B6" s="63" t="s">
        <v>765</v>
      </c>
      <c r="C6" s="65">
        <v>363718</v>
      </c>
    </row>
    <row r="7" spans="1:3" ht="45" customHeight="1">
      <c r="A7" s="64"/>
      <c r="B7" s="63" t="s">
        <v>766</v>
      </c>
      <c r="C7" s="65"/>
    </row>
    <row r="8" spans="1:3" ht="45" customHeight="1">
      <c r="A8" s="64"/>
      <c r="B8" s="63" t="s">
        <v>767</v>
      </c>
      <c r="C8" s="65"/>
    </row>
    <row r="9" spans="1:3" ht="45" customHeight="1">
      <c r="A9" s="61" t="s">
        <v>608</v>
      </c>
      <c r="B9" s="63" t="s">
        <v>768</v>
      </c>
      <c r="C9" s="62">
        <v>278400</v>
      </c>
    </row>
    <row r="10" spans="1:3" ht="45" customHeight="1">
      <c r="A10" s="61" t="s">
        <v>609</v>
      </c>
      <c r="B10" s="63" t="s">
        <v>769</v>
      </c>
      <c r="C10" s="62">
        <v>1646251.4</v>
      </c>
    </row>
    <row r="11" spans="1:3" ht="45" customHeight="1">
      <c r="A11" s="61" t="s">
        <v>610</v>
      </c>
      <c r="B11" s="63" t="s">
        <v>770</v>
      </c>
      <c r="C11" s="62">
        <v>553573.43999999994</v>
      </c>
    </row>
    <row r="12" spans="1:3" ht="45" customHeight="1">
      <c r="A12" s="61" t="s">
        <v>611</v>
      </c>
      <c r="B12" s="63" t="s">
        <v>771</v>
      </c>
      <c r="C12" s="62">
        <v>4272611.99</v>
      </c>
    </row>
    <row r="13" spans="1:3" ht="45" customHeight="1">
      <c r="A13" s="61" t="s">
        <v>612</v>
      </c>
      <c r="B13" s="63" t="s">
        <v>772</v>
      </c>
      <c r="C13" s="62">
        <v>13161.29</v>
      </c>
    </row>
    <row r="14" spans="1:3" ht="45" customHeight="1">
      <c r="A14" s="61" t="s">
        <v>613</v>
      </c>
      <c r="B14" s="63" t="s">
        <v>773</v>
      </c>
      <c r="C14" s="62">
        <v>13161.29</v>
      </c>
    </row>
    <row r="15" spans="1:3" ht="45" customHeight="1">
      <c r="A15" s="61" t="s">
        <v>614</v>
      </c>
      <c r="B15" s="63" t="s">
        <v>774</v>
      </c>
      <c r="C15" s="62">
        <v>13161.29</v>
      </c>
    </row>
    <row r="16" spans="1:3" ht="45" customHeight="1">
      <c r="A16" s="61" t="s">
        <v>615</v>
      </c>
      <c r="B16" s="63" t="s">
        <v>775</v>
      </c>
      <c r="C16" s="62">
        <v>18370.98</v>
      </c>
    </row>
    <row r="17" spans="1:3" ht="45" customHeight="1">
      <c r="A17" s="61" t="s">
        <v>616</v>
      </c>
      <c r="B17" s="63" t="s">
        <v>776</v>
      </c>
      <c r="C17" s="62">
        <v>317683.7</v>
      </c>
    </row>
    <row r="18" spans="1:3" ht="45" customHeight="1">
      <c r="A18" s="61" t="s">
        <v>617</v>
      </c>
      <c r="B18" s="63" t="s">
        <v>777</v>
      </c>
      <c r="C18" s="62">
        <v>1633243.97</v>
      </c>
    </row>
    <row r="19" spans="1:3" ht="45" customHeight="1">
      <c r="A19" s="61" t="s">
        <v>618</v>
      </c>
      <c r="B19" s="63" t="s">
        <v>778</v>
      </c>
      <c r="C19" s="62">
        <v>2277973.0099999998</v>
      </c>
    </row>
    <row r="20" spans="1:3" ht="45" customHeight="1">
      <c r="A20" s="61" t="s">
        <v>619</v>
      </c>
      <c r="B20" s="63" t="s">
        <v>779</v>
      </c>
      <c r="C20" s="62">
        <v>314824</v>
      </c>
    </row>
    <row r="21" spans="1:3" ht="45" customHeight="1">
      <c r="A21" s="61" t="s">
        <v>620</v>
      </c>
      <c r="B21" s="63" t="s">
        <v>780</v>
      </c>
      <c r="C21" s="62">
        <v>1154496.71</v>
      </c>
    </row>
    <row r="22" spans="1:3" ht="45" customHeight="1">
      <c r="A22" s="61" t="s">
        <v>621</v>
      </c>
      <c r="B22" s="63" t="s">
        <v>781</v>
      </c>
      <c r="C22" s="62">
        <v>67548.09</v>
      </c>
    </row>
    <row r="23" spans="1:3" ht="45" customHeight="1">
      <c r="A23" s="61" t="s">
        <v>622</v>
      </c>
      <c r="B23" s="63" t="s">
        <v>782</v>
      </c>
      <c r="C23" s="62">
        <v>84519.45</v>
      </c>
    </row>
    <row r="24" spans="1:3" ht="45" customHeight="1">
      <c r="A24" s="61" t="s">
        <v>623</v>
      </c>
      <c r="B24" s="63" t="s">
        <v>783</v>
      </c>
      <c r="C24" s="62">
        <v>84519.45</v>
      </c>
    </row>
    <row r="25" spans="1:3" ht="45" customHeight="1">
      <c r="A25" s="61" t="s">
        <v>613</v>
      </c>
      <c r="B25" s="63" t="s">
        <v>784</v>
      </c>
      <c r="C25" s="62">
        <v>51279.64</v>
      </c>
    </row>
    <row r="26" spans="1:3" ht="45" customHeight="1">
      <c r="A26" s="61" t="s">
        <v>624</v>
      </c>
      <c r="B26" s="63" t="s">
        <v>785</v>
      </c>
      <c r="C26" s="62">
        <v>116000</v>
      </c>
    </row>
    <row r="27" spans="1:3" ht="45" customHeight="1">
      <c r="A27" s="61" t="s">
        <v>625</v>
      </c>
      <c r="B27" s="63" t="s">
        <v>786</v>
      </c>
      <c r="C27" s="62">
        <v>2415054.77</v>
      </c>
    </row>
    <row r="28" spans="1:3" ht="45" customHeight="1">
      <c r="A28" s="61" t="s">
        <v>624</v>
      </c>
      <c r="B28" s="63" t="s">
        <v>787</v>
      </c>
      <c r="C28" s="62">
        <v>17868633.309999999</v>
      </c>
    </row>
    <row r="29" spans="1:3" ht="45" customHeight="1">
      <c r="A29" s="61" t="s">
        <v>626</v>
      </c>
      <c r="B29" s="63" t="s">
        <v>788</v>
      </c>
      <c r="C29" s="62">
        <v>25181977.539999999</v>
      </c>
    </row>
    <row r="30" spans="1:3" ht="45" customHeight="1">
      <c r="A30" s="61" t="s">
        <v>627</v>
      </c>
      <c r="B30" s="63" t="s">
        <v>789</v>
      </c>
      <c r="C30" s="62">
        <v>51279.64</v>
      </c>
    </row>
    <row r="31" spans="1:3" ht="45" customHeight="1">
      <c r="A31" s="61" t="s">
        <v>628</v>
      </c>
      <c r="B31" s="63" t="s">
        <v>790</v>
      </c>
      <c r="C31" s="62">
        <v>51279.64</v>
      </c>
    </row>
    <row r="32" spans="1:3" ht="45" customHeight="1">
      <c r="A32" s="61" t="s">
        <v>629</v>
      </c>
      <c r="B32" s="63" t="s">
        <v>791</v>
      </c>
      <c r="C32" s="62">
        <v>42500.02</v>
      </c>
    </row>
    <row r="33" spans="1:3" ht="45" customHeight="1">
      <c r="A33" s="61" t="s">
        <v>630</v>
      </c>
      <c r="B33" s="63" t="s">
        <v>792</v>
      </c>
      <c r="C33" s="62">
        <v>42500.02</v>
      </c>
    </row>
    <row r="34" spans="1:3" ht="45" customHeight="1">
      <c r="A34" s="61" t="s">
        <v>603</v>
      </c>
      <c r="B34" s="63" t="s">
        <v>793</v>
      </c>
      <c r="C34" s="62">
        <v>42500.02</v>
      </c>
    </row>
    <row r="35" spans="1:3" ht="45" customHeight="1">
      <c r="A35" s="61" t="s">
        <v>604</v>
      </c>
      <c r="B35" s="63" t="s">
        <v>794</v>
      </c>
      <c r="C35" s="62">
        <v>42500.02</v>
      </c>
    </row>
    <row r="36" spans="1:3" ht="45" customHeight="1">
      <c r="A36" s="61" t="s">
        <v>631</v>
      </c>
      <c r="B36" s="63" t="s">
        <v>795</v>
      </c>
      <c r="C36" s="62">
        <v>42500.02</v>
      </c>
    </row>
    <row r="37" spans="1:3" ht="45" customHeight="1">
      <c r="A37" s="61" t="s">
        <v>632</v>
      </c>
      <c r="B37" s="63" t="s">
        <v>796</v>
      </c>
      <c r="C37" s="62">
        <v>25154</v>
      </c>
    </row>
    <row r="38" spans="1:3" ht="45" customHeight="1">
      <c r="A38" s="61" t="s">
        <v>633</v>
      </c>
      <c r="B38" s="63" t="s">
        <v>797</v>
      </c>
      <c r="C38" s="62">
        <v>29663.55</v>
      </c>
    </row>
    <row r="39" spans="1:3" ht="45" customHeight="1">
      <c r="A39" s="61" t="s">
        <v>634</v>
      </c>
      <c r="B39" s="63" t="s">
        <v>798</v>
      </c>
      <c r="C39" s="62">
        <v>29663.55</v>
      </c>
    </row>
    <row r="40" spans="1:3" ht="45" customHeight="1">
      <c r="A40" s="61" t="s">
        <v>635</v>
      </c>
      <c r="B40" s="63" t="s">
        <v>799</v>
      </c>
      <c r="C40" s="62">
        <v>25154</v>
      </c>
    </row>
    <row r="41" spans="1:3" ht="45" customHeight="1">
      <c r="A41" s="61" t="s">
        <v>636</v>
      </c>
      <c r="B41" s="63" t="s">
        <v>800</v>
      </c>
      <c r="C41" s="62">
        <v>172651.55</v>
      </c>
    </row>
    <row r="42" spans="1:3" ht="45" customHeight="1">
      <c r="A42" s="61" t="s">
        <v>637</v>
      </c>
      <c r="B42" s="63" t="s">
        <v>801</v>
      </c>
      <c r="C42" s="62">
        <v>51167.78</v>
      </c>
    </row>
    <row r="43" spans="1:3" ht="45" customHeight="1">
      <c r="A43" s="61" t="s">
        <v>638</v>
      </c>
      <c r="B43" s="63" t="s">
        <v>802</v>
      </c>
      <c r="C43" s="62">
        <v>16136.75</v>
      </c>
    </row>
    <row r="44" spans="1:3" ht="45" customHeight="1">
      <c r="A44" s="61" t="s">
        <v>639</v>
      </c>
      <c r="B44" s="63" t="s">
        <v>803</v>
      </c>
      <c r="C44" s="62">
        <v>272127.90999999997</v>
      </c>
    </row>
    <row r="45" spans="1:3" ht="45" customHeight="1">
      <c r="A45" s="61" t="s">
        <v>640</v>
      </c>
      <c r="B45" s="63" t="s">
        <v>804</v>
      </c>
      <c r="C45" s="62">
        <v>1084919.8500000001</v>
      </c>
    </row>
    <row r="46" spans="1:3" ht="45" customHeight="1">
      <c r="A46" s="61" t="s">
        <v>620</v>
      </c>
      <c r="B46" s="63" t="s">
        <v>805</v>
      </c>
      <c r="C46" s="62">
        <v>148807.12</v>
      </c>
    </row>
    <row r="47" spans="1:3" ht="45" customHeight="1">
      <c r="A47" s="61" t="s">
        <v>620</v>
      </c>
      <c r="B47" s="63" t="s">
        <v>806</v>
      </c>
      <c r="C47" s="62">
        <v>446421.35</v>
      </c>
    </row>
    <row r="48" spans="1:3" ht="45" customHeight="1">
      <c r="A48" s="61" t="s">
        <v>618</v>
      </c>
      <c r="B48" s="63" t="s">
        <v>807</v>
      </c>
      <c r="C48" s="62">
        <v>211044</v>
      </c>
    </row>
    <row r="49" spans="1:3" ht="45" customHeight="1">
      <c r="A49" s="61" t="s">
        <v>641</v>
      </c>
      <c r="B49" s="63" t="s">
        <v>808</v>
      </c>
      <c r="C49" s="62">
        <v>1268988.1299999999</v>
      </c>
    </row>
    <row r="50" spans="1:3" ht="45" customHeight="1">
      <c r="A50" s="61" t="s">
        <v>642</v>
      </c>
      <c r="B50" s="63" t="s">
        <v>809</v>
      </c>
      <c r="C50" s="62">
        <v>77889.399999999994</v>
      </c>
    </row>
    <row r="51" spans="1:3" ht="45" customHeight="1">
      <c r="A51" s="61" t="s">
        <v>643</v>
      </c>
      <c r="B51" s="63" t="s">
        <v>810</v>
      </c>
      <c r="C51" s="62">
        <v>761707.5</v>
      </c>
    </row>
    <row r="52" spans="1:3" ht="45" customHeight="1">
      <c r="A52" s="61" t="s">
        <v>644</v>
      </c>
      <c r="B52" s="63" t="s">
        <v>811</v>
      </c>
      <c r="C52" s="62">
        <v>9603.7199999999993</v>
      </c>
    </row>
    <row r="53" spans="1:3" ht="45" customHeight="1">
      <c r="A53" s="61" t="s">
        <v>645</v>
      </c>
      <c r="B53" s="63" t="s">
        <v>812</v>
      </c>
      <c r="C53" s="62">
        <v>40246.400000000001</v>
      </c>
    </row>
    <row r="54" spans="1:3" ht="45" customHeight="1">
      <c r="A54" s="61" t="s">
        <v>634</v>
      </c>
      <c r="B54" s="63" t="s">
        <v>813</v>
      </c>
      <c r="C54" s="62">
        <v>25154</v>
      </c>
    </row>
    <row r="55" spans="1:3" ht="45" customHeight="1">
      <c r="A55" s="61" t="s">
        <v>646</v>
      </c>
      <c r="B55" s="63" t="s">
        <v>814</v>
      </c>
      <c r="C55" s="62">
        <v>35215.599999999999</v>
      </c>
    </row>
    <row r="56" spans="1:3" ht="45" customHeight="1">
      <c r="A56" s="61" t="s">
        <v>647</v>
      </c>
      <c r="B56" s="63" t="s">
        <v>815</v>
      </c>
      <c r="C56" s="62">
        <v>35215.599999999999</v>
      </c>
    </row>
    <row r="57" spans="1:3" ht="45" customHeight="1">
      <c r="A57" s="61" t="s">
        <v>648</v>
      </c>
      <c r="B57" s="63" t="s">
        <v>816</v>
      </c>
      <c r="C57" s="62">
        <v>29663.55</v>
      </c>
    </row>
    <row r="58" spans="1:3" ht="45" customHeight="1">
      <c r="A58" s="61" t="s">
        <v>649</v>
      </c>
      <c r="B58" s="63" t="s">
        <v>817</v>
      </c>
      <c r="C58" s="62">
        <v>29663.55</v>
      </c>
    </row>
    <row r="59" spans="1:3" ht="45" customHeight="1">
      <c r="A59" s="61" t="s">
        <v>632</v>
      </c>
      <c r="B59" s="63" t="s">
        <v>818</v>
      </c>
      <c r="C59" s="62">
        <v>29663.55</v>
      </c>
    </row>
    <row r="60" spans="1:3" ht="45" customHeight="1">
      <c r="A60" s="61" t="s">
        <v>650</v>
      </c>
      <c r="B60" s="63" t="s">
        <v>819</v>
      </c>
      <c r="C60" s="62">
        <v>29663.55</v>
      </c>
    </row>
    <row r="61" spans="1:3" ht="45" customHeight="1">
      <c r="A61" s="61" t="s">
        <v>647</v>
      </c>
      <c r="B61" s="63" t="s">
        <v>820</v>
      </c>
      <c r="C61" s="62">
        <v>29663.55</v>
      </c>
    </row>
    <row r="62" spans="1:3" ht="45" customHeight="1">
      <c r="A62" s="61" t="s">
        <v>651</v>
      </c>
      <c r="B62" s="63" t="s">
        <v>821</v>
      </c>
      <c r="C62" s="62">
        <v>29663.55</v>
      </c>
    </row>
    <row r="63" spans="1:3" ht="45" customHeight="1">
      <c r="A63" s="61" t="s">
        <v>652</v>
      </c>
      <c r="B63" s="63" t="s">
        <v>822</v>
      </c>
      <c r="C63" s="62">
        <v>29663.55</v>
      </c>
    </row>
    <row r="64" spans="1:3" ht="45" customHeight="1">
      <c r="A64" s="61" t="s">
        <v>653</v>
      </c>
      <c r="B64" s="63" t="s">
        <v>823</v>
      </c>
      <c r="C64" s="62">
        <v>29663.55</v>
      </c>
    </row>
    <row r="65" spans="1:3" ht="45" customHeight="1">
      <c r="A65" s="61" t="s">
        <v>651</v>
      </c>
      <c r="B65" s="63" t="s">
        <v>824</v>
      </c>
      <c r="C65" s="62">
        <v>29663.55</v>
      </c>
    </row>
    <row r="66" spans="1:3" ht="45" customHeight="1">
      <c r="A66" s="61" t="s">
        <v>654</v>
      </c>
      <c r="B66" s="63" t="s">
        <v>825</v>
      </c>
      <c r="C66" s="62">
        <v>29663.55</v>
      </c>
    </row>
    <row r="67" spans="1:3" ht="45" customHeight="1">
      <c r="A67" s="61" t="s">
        <v>646</v>
      </c>
      <c r="B67" s="63" t="s">
        <v>826</v>
      </c>
      <c r="C67" s="62">
        <v>29663.55</v>
      </c>
    </row>
    <row r="68" spans="1:3" ht="45" customHeight="1">
      <c r="A68" s="61" t="s">
        <v>655</v>
      </c>
      <c r="B68" s="63" t="s">
        <v>827</v>
      </c>
      <c r="C68" s="62">
        <v>29663.55</v>
      </c>
    </row>
    <row r="69" spans="1:3" ht="45" customHeight="1">
      <c r="A69" s="61" t="s">
        <v>654</v>
      </c>
      <c r="B69" s="63" t="s">
        <v>828</v>
      </c>
      <c r="C69" s="62">
        <v>29663.55</v>
      </c>
    </row>
    <row r="70" spans="1:3" ht="45" customHeight="1">
      <c r="A70" s="61" t="s">
        <v>656</v>
      </c>
      <c r="B70" s="63" t="s">
        <v>829</v>
      </c>
      <c r="C70" s="62">
        <v>29663.55</v>
      </c>
    </row>
    <row r="71" spans="1:3" ht="45" customHeight="1">
      <c r="A71" s="61" t="s">
        <v>657</v>
      </c>
      <c r="B71" s="63" t="s">
        <v>830</v>
      </c>
      <c r="C71" s="62">
        <v>798270.24</v>
      </c>
    </row>
    <row r="72" spans="1:3" ht="45" customHeight="1">
      <c r="A72" s="64" t="s">
        <v>658</v>
      </c>
      <c r="B72" s="63" t="s">
        <v>831</v>
      </c>
      <c r="C72" s="65">
        <v>2667330.6800000002</v>
      </c>
    </row>
    <row r="73" spans="1:3" ht="45" customHeight="1">
      <c r="A73" s="64"/>
      <c r="B73" s="63" t="s">
        <v>832</v>
      </c>
      <c r="C73" s="65"/>
    </row>
    <row r="74" spans="1:3" ht="45" customHeight="1">
      <c r="A74" s="61" t="s">
        <v>659</v>
      </c>
      <c r="B74" s="63" t="s">
        <v>833</v>
      </c>
      <c r="C74" s="62">
        <v>318432.84999999998</v>
      </c>
    </row>
    <row r="75" spans="1:3" ht="45" customHeight="1">
      <c r="A75" s="61" t="s">
        <v>660</v>
      </c>
      <c r="B75" s="63" t="s">
        <v>834</v>
      </c>
      <c r="C75" s="62">
        <v>5366100.84</v>
      </c>
    </row>
    <row r="76" spans="1:3" ht="45" customHeight="1">
      <c r="A76" s="61" t="s">
        <v>661</v>
      </c>
      <c r="B76" s="63" t="s">
        <v>835</v>
      </c>
      <c r="C76" s="62">
        <v>203000</v>
      </c>
    </row>
    <row r="77" spans="1:3" ht="45" customHeight="1">
      <c r="A77" s="61" t="s">
        <v>662</v>
      </c>
      <c r="B77" s="63" t="s">
        <v>836</v>
      </c>
      <c r="C77" s="62">
        <v>61134.23</v>
      </c>
    </row>
    <row r="78" spans="1:3" ht="45" customHeight="1">
      <c r="A78" s="61" t="s">
        <v>624</v>
      </c>
      <c r="B78" s="63" t="s">
        <v>837</v>
      </c>
      <c r="C78" s="62">
        <v>1775590.41</v>
      </c>
    </row>
  </sheetData>
  <mergeCells count="4">
    <mergeCell ref="A6:A8"/>
    <mergeCell ref="C6:C8"/>
    <mergeCell ref="A72:A73"/>
    <mergeCell ref="C72:C73"/>
  </mergeCells>
  <pageMargins left="0.70866141732283472" right="0.70866141732283472" top="0.74803149606299213" bottom="0.74803149606299213" header="0.31496062992125984" footer="0.31496062992125984"/>
  <pageSetup scale="78" fitToWidth="6" fitToHeight="4" orientation="portrait" r:id="rId1"/>
</worksheet>
</file>

<file path=xl/worksheets/sheet3.xml><?xml version="1.0" encoding="utf-8"?>
<worksheet xmlns="http://schemas.openxmlformats.org/spreadsheetml/2006/main" xmlns:r="http://schemas.openxmlformats.org/officeDocument/2006/relationships">
  <dimension ref="A1:A2"/>
  <sheetViews>
    <sheetView workbookViewId="0">
      <selection activeCell="C32" sqref="C32"/>
    </sheetView>
  </sheetViews>
  <sheetFormatPr baseColWidth="10" defaultColWidth="9.140625" defaultRowHeight="15"/>
  <sheetData>
    <row r="1" spans="1:1">
      <c r="A1" t="s">
        <v>58</v>
      </c>
    </row>
    <row r="2" spans="1:1">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19"/>
  <sheetViews>
    <sheetView topLeftCell="C1" workbookViewId="0">
      <selection activeCell="D29" sqref="D29"/>
    </sheetView>
  </sheetViews>
  <sheetFormatPr baseColWidth="10" defaultRowHeight="15"/>
  <cols>
    <col min="4" max="4" width="42.85546875" customWidth="1"/>
    <col min="5" max="5" width="79.7109375" customWidth="1"/>
  </cols>
  <sheetData>
    <row r="1" spans="1:12">
      <c r="A1" s="43"/>
      <c r="B1" s="44"/>
      <c r="C1" s="45"/>
      <c r="D1" s="44"/>
      <c r="E1" s="44"/>
      <c r="F1" s="46"/>
      <c r="G1" s="44"/>
      <c r="H1" s="44"/>
      <c r="I1" s="44"/>
      <c r="J1" s="44"/>
      <c r="K1" s="44"/>
      <c r="L1" s="44"/>
    </row>
    <row r="2" spans="1:12">
      <c r="A2" s="43"/>
      <c r="B2" s="44"/>
      <c r="C2" s="45"/>
      <c r="D2" s="44"/>
      <c r="E2" s="44"/>
      <c r="F2" s="46"/>
      <c r="G2" s="44"/>
      <c r="H2" s="44"/>
      <c r="I2" s="44"/>
      <c r="J2" s="44"/>
      <c r="K2" s="44"/>
      <c r="L2" s="44"/>
    </row>
    <row r="3" spans="1:12">
      <c r="A3" s="43"/>
      <c r="B3" s="44"/>
      <c r="C3" s="45"/>
      <c r="D3" s="44"/>
      <c r="E3" s="44"/>
      <c r="F3" s="46"/>
      <c r="G3" s="44"/>
      <c r="H3" s="44"/>
      <c r="I3" s="44"/>
      <c r="J3" s="44"/>
      <c r="K3" s="44"/>
      <c r="L3" s="44"/>
    </row>
    <row r="4" spans="1:12">
      <c r="A4" s="43"/>
      <c r="B4" s="44"/>
      <c r="C4" s="45"/>
      <c r="D4" s="44"/>
      <c r="E4" s="44"/>
      <c r="F4" s="46"/>
      <c r="G4" s="44"/>
      <c r="H4" s="44"/>
      <c r="I4" s="44"/>
      <c r="J4" s="44"/>
      <c r="K4" s="44"/>
      <c r="L4" s="44"/>
    </row>
    <row r="5" spans="1:12">
      <c r="A5" s="43"/>
      <c r="B5" s="44"/>
      <c r="C5" s="45"/>
      <c r="D5" s="44"/>
      <c r="E5" s="44"/>
      <c r="F5" s="46"/>
      <c r="G5" s="44"/>
      <c r="H5" s="44"/>
      <c r="I5" s="44"/>
      <c r="J5" s="44"/>
      <c r="K5" s="44"/>
      <c r="L5" s="44"/>
    </row>
    <row r="6" spans="1:12">
      <c r="A6" s="43"/>
      <c r="B6" s="44"/>
      <c r="C6" s="45"/>
      <c r="D6" s="44"/>
      <c r="E6" s="44"/>
      <c r="F6" s="46"/>
      <c r="G6" s="44"/>
      <c r="H6" s="44"/>
      <c r="I6" s="44"/>
      <c r="J6" s="44"/>
      <c r="K6" s="44"/>
      <c r="L6" s="44"/>
    </row>
    <row r="7" spans="1:12">
      <c r="A7" s="43"/>
      <c r="B7" s="44"/>
      <c r="C7" s="45"/>
      <c r="D7" s="44"/>
      <c r="E7" s="44"/>
      <c r="F7" s="46"/>
      <c r="G7" s="44"/>
      <c r="H7" s="44"/>
      <c r="I7" s="44"/>
      <c r="J7" s="44"/>
      <c r="K7" s="44"/>
      <c r="L7" s="44"/>
    </row>
    <row r="8" spans="1:12">
      <c r="A8" s="43"/>
      <c r="B8" s="44"/>
      <c r="C8" s="45"/>
      <c r="D8" s="44"/>
      <c r="E8" s="44"/>
      <c r="F8" s="46"/>
      <c r="G8" s="44"/>
      <c r="H8" s="44"/>
      <c r="I8" s="44"/>
      <c r="J8" s="44"/>
      <c r="K8" s="44"/>
      <c r="L8" s="44"/>
    </row>
    <row r="9" spans="1:12">
      <c r="A9" s="43"/>
      <c r="B9" s="44"/>
      <c r="C9" s="45"/>
      <c r="D9" s="44"/>
      <c r="E9" s="44"/>
      <c r="F9" s="46"/>
      <c r="G9" s="44"/>
      <c r="H9" s="44"/>
      <c r="I9" s="44"/>
      <c r="J9" s="44"/>
      <c r="K9" s="44"/>
      <c r="L9" s="44"/>
    </row>
    <row r="10" spans="1:12">
      <c r="A10" s="43"/>
      <c r="B10" s="44"/>
      <c r="C10" s="45"/>
      <c r="D10" s="44"/>
      <c r="E10" s="44"/>
      <c r="F10" s="46"/>
      <c r="G10" s="44"/>
      <c r="H10" s="44"/>
      <c r="I10" s="44"/>
      <c r="J10" s="44"/>
      <c r="K10" s="44"/>
      <c r="L10" s="44"/>
    </row>
    <row r="11" spans="1:12">
      <c r="A11" s="43"/>
      <c r="B11" s="44"/>
      <c r="C11" s="45"/>
      <c r="D11" s="44"/>
      <c r="E11" s="44"/>
      <c r="F11" s="46"/>
      <c r="G11" s="44"/>
      <c r="H11" s="44"/>
      <c r="I11" s="44"/>
      <c r="J11" s="44"/>
      <c r="K11" s="44"/>
      <c r="L11" s="44"/>
    </row>
    <row r="12" spans="1:12">
      <c r="A12" s="43"/>
      <c r="B12" s="44"/>
      <c r="C12" s="45"/>
      <c r="D12" s="44"/>
      <c r="E12" s="44"/>
      <c r="F12" s="46"/>
      <c r="G12" s="44"/>
      <c r="H12" s="44"/>
      <c r="I12" s="44"/>
      <c r="J12" s="44"/>
      <c r="K12" s="44"/>
      <c r="L12" s="44"/>
    </row>
    <row r="13" spans="1:12">
      <c r="A13" s="43"/>
      <c r="B13" s="44"/>
      <c r="C13" s="45"/>
      <c r="D13" s="44"/>
      <c r="E13" s="44"/>
      <c r="F13" s="46"/>
      <c r="G13" s="44"/>
      <c r="H13" s="44"/>
      <c r="I13" s="44"/>
      <c r="J13" s="44"/>
      <c r="K13" s="44"/>
      <c r="L13" s="44"/>
    </row>
    <row r="14" spans="1:12">
      <c r="A14" s="43"/>
      <c r="B14" s="44"/>
      <c r="C14" s="45"/>
      <c r="D14" s="44"/>
      <c r="E14" s="44"/>
      <c r="F14" s="46"/>
      <c r="G14" s="44"/>
      <c r="H14" s="44"/>
      <c r="I14" s="44"/>
      <c r="J14" s="44"/>
      <c r="K14" s="44"/>
      <c r="L14" s="44"/>
    </row>
    <row r="15" spans="1:12">
      <c r="A15" s="43"/>
      <c r="B15" s="44"/>
      <c r="C15" s="45"/>
      <c r="D15" s="44"/>
      <c r="E15" s="44"/>
      <c r="F15" s="46"/>
      <c r="G15" s="44"/>
      <c r="H15" s="44"/>
      <c r="I15" s="44"/>
      <c r="J15" s="44"/>
      <c r="K15" s="44"/>
      <c r="L15" s="44"/>
    </row>
    <row r="16" spans="1:12">
      <c r="A16" s="43"/>
      <c r="B16" s="44"/>
      <c r="C16" s="45"/>
      <c r="D16" s="44"/>
      <c r="E16" s="44"/>
      <c r="F16" s="46"/>
      <c r="G16" s="44"/>
      <c r="H16" s="44"/>
      <c r="I16" s="44"/>
      <c r="J16" s="44"/>
      <c r="K16" s="44"/>
      <c r="L16" s="44"/>
    </row>
    <row r="17" spans="1:12">
      <c r="A17" s="43"/>
      <c r="B17" s="44"/>
      <c r="C17" s="45"/>
      <c r="D17" s="44"/>
      <c r="E17" s="44"/>
      <c r="F17" s="46"/>
      <c r="G17" s="44"/>
      <c r="H17" s="44"/>
      <c r="I17" s="44"/>
      <c r="J17" s="44"/>
      <c r="K17" s="44"/>
      <c r="L17" s="44"/>
    </row>
    <row r="18" spans="1:12">
      <c r="A18" s="43"/>
      <c r="B18" s="44"/>
      <c r="C18" s="45"/>
      <c r="D18" s="44"/>
      <c r="E18" s="44"/>
      <c r="F18" s="46"/>
      <c r="G18" s="44"/>
      <c r="H18" s="44"/>
      <c r="I18" s="44"/>
      <c r="J18" s="44"/>
      <c r="K18" s="44"/>
      <c r="L18" s="44"/>
    </row>
    <row r="19" spans="1:12">
      <c r="A19" s="43"/>
      <c r="B19" s="44"/>
      <c r="C19" s="45"/>
      <c r="D19" s="44"/>
      <c r="E19" s="44"/>
      <c r="F19" s="46"/>
      <c r="G19" s="44"/>
      <c r="H19" s="44"/>
      <c r="I19" s="44"/>
      <c r="J19" s="44"/>
      <c r="K19" s="44"/>
      <c r="L19"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Hoja2</vt:lpstr>
      <vt:lpstr>Hidden_1</vt:lpstr>
      <vt:lpstr>Hoja1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2021-04-30T16:53:14Z</cp:lastPrinted>
  <dcterms:created xsi:type="dcterms:W3CDTF">2018-03-21T20:10:06Z</dcterms:created>
  <dcterms:modified xsi:type="dcterms:W3CDTF">2021-04-30T17:15:54Z</dcterms:modified>
</cp:coreProperties>
</file>